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defaultThemeVersion="124226"/>
  <xr:revisionPtr revIDLastSave="0" documentId="13_ncr:1_{09BAEC18-A630-4082-9D00-94DFD745BCE1}" xr6:coauthVersionLast="47" xr6:coauthVersionMax="47" xr10:uidLastSave="{00000000-0000-0000-0000-000000000000}"/>
  <bookViews>
    <workbookView xWindow="33030" yWindow="4245" windowWidth="21600" windowHeight="11175" firstSheet="5" activeTab="19" xr2:uid="{00000000-000D-0000-FFFF-FFFF00000000}"/>
  </bookViews>
  <sheets>
    <sheet name="AND" sheetId="1" r:id="rId1"/>
    <sheet name="ARA" sheetId="4" r:id="rId2"/>
    <sheet name="AST" sheetId="5" r:id="rId3"/>
    <sheet name="BAL" sheetId="6" r:id="rId4"/>
    <sheet name="CANA" sheetId="7" r:id="rId5"/>
    <sheet name="CANT" sheetId="8" r:id="rId6"/>
    <sheet name="CLM" sheetId="28" r:id="rId7"/>
    <sheet name="CYL" sheetId="29" r:id="rId8"/>
    <sheet name="CAT" sheetId="11" r:id="rId9"/>
    <sheet name="CEU " sheetId="30" r:id="rId10"/>
    <sheet name="EXT" sheetId="31" r:id="rId11"/>
    <sheet name="GAL" sheetId="32" r:id="rId12"/>
    <sheet name="MAD" sheetId="33" r:id="rId13"/>
    <sheet name="MEL" sheetId="16" r:id="rId14"/>
    <sheet name="MUR" sheetId="17" r:id="rId15"/>
    <sheet name="NAV" sheetId="34" r:id="rId16"/>
    <sheet name="PV" sheetId="35" r:id="rId17"/>
    <sheet name="RIO" sheetId="36" r:id="rId18"/>
    <sheet name="VAL" sheetId="39" r:id="rId19"/>
    <sheet name="ESP" sheetId="22" r:id="rId20"/>
    <sheet name="GLOBAL" sheetId="23" r:id="rId21"/>
  </sheets>
  <definedNames>
    <definedName name="__shared_1_0_0">"SUM([.A1:.I1])"</definedName>
    <definedName name="__shared_1_1_0">"[.A1]+[.A3]+[.A5]+[.A7]+[.A9]+[.A11]+[.A13]+[.A15]+[.A17]+[.A19]"</definedName>
    <definedName name="__shared_1_2_0">"[.A2]/([.A1]+[.A2])"</definedName>
    <definedName name="__shared_1_3_0">"[.A2]/([.A2]+[.A1])"</definedName>
    <definedName name="_xlnm.Print_Area" localSheetId="0">AND!$A$1:$N$38</definedName>
    <definedName name="_xlnm.Print_Area" localSheetId="1">ARA!$A$1:$N$38</definedName>
    <definedName name="_xlnm.Print_Area" localSheetId="2">AST!$A$1:$N$38</definedName>
    <definedName name="_xlnm.Print_Area" localSheetId="3">BAL!$A$1:$N$38</definedName>
    <definedName name="_xlnm.Print_Area" localSheetId="4">CANA!$A$1:$N$38</definedName>
    <definedName name="_xlnm.Print_Area" localSheetId="5">CANT!$A$1:$N$38</definedName>
    <definedName name="_xlnm.Print_Area" localSheetId="8">CAT!$A$1:$N$38</definedName>
    <definedName name="_xlnm.Print_Area" localSheetId="9">'CEU '!$A$1:$N$38</definedName>
    <definedName name="_xlnm.Print_Area" localSheetId="6">CLM!$A$1:$N$38</definedName>
    <definedName name="_xlnm.Print_Area" localSheetId="7">CYL!$A$1:$N$38</definedName>
    <definedName name="_xlnm.Print_Area" localSheetId="19">ESP!$A$1:$N$38</definedName>
    <definedName name="_xlnm.Print_Area" localSheetId="10">EXT!$A$1:$N$38</definedName>
    <definedName name="_xlnm.Print_Area" localSheetId="11">GAL!$A$1:$N$38</definedName>
    <definedName name="_xlnm.Print_Area" localSheetId="20">GLOBAL!$A$53:$M$105</definedName>
    <definedName name="_xlnm.Print_Area" localSheetId="12">MAD!$A$1:$N$38</definedName>
    <definedName name="_xlnm.Print_Area" localSheetId="13">MEL!$A$1:$N$38</definedName>
    <definedName name="_xlnm.Print_Area" localSheetId="14">MUR!$A$1:$N$38</definedName>
    <definedName name="_xlnm.Print_Area" localSheetId="15">NAV!$A$1:$N$38</definedName>
    <definedName name="_xlnm.Print_Area" localSheetId="16">PV!$A$1:$N$38</definedName>
    <definedName name="_xlnm.Print_Area" localSheetId="17">RIO!$A$1:$N$38</definedName>
    <definedName name="_xlnm.Print_Area" localSheetId="18">VAL!$A$1:$N$38</definedName>
    <definedName name="Z_63A9D80A_8E4A_4F33_B584_5ACED899AD49_.wvu.PrintArea" localSheetId="16" hidden="1">PV!$A$1:$N$38</definedName>
  </definedNames>
  <calcPr calcId="191029"/>
  <customWorkbookViews>
    <customWorkbookView name="PRESENTACION" guid="{63A9D80A-8E4A-4F33-B584-5ACED899AD49}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31" i="22" l="1"/>
  <c r="L31" i="22"/>
  <c r="K31" i="22"/>
  <c r="J31" i="22"/>
  <c r="I31" i="22"/>
  <c r="H31" i="22"/>
  <c r="G31" i="22"/>
  <c r="F31" i="22"/>
  <c r="E31" i="22"/>
  <c r="D66" i="23"/>
  <c r="E66" i="23"/>
  <c r="F66" i="23"/>
  <c r="G66" i="23"/>
  <c r="H66" i="23"/>
  <c r="I66" i="23"/>
  <c r="J66" i="23"/>
  <c r="K66" i="23"/>
  <c r="K85" i="23" s="1"/>
  <c r="L66" i="23"/>
  <c r="D67" i="23"/>
  <c r="E67" i="23"/>
  <c r="E85" i="23" s="1"/>
  <c r="F67" i="23"/>
  <c r="G67" i="23"/>
  <c r="H67" i="23"/>
  <c r="H85" i="23" s="1"/>
  <c r="I67" i="23"/>
  <c r="J67" i="23"/>
  <c r="J85" i="23" s="1"/>
  <c r="K67" i="23"/>
  <c r="L67" i="23"/>
  <c r="D68" i="23"/>
  <c r="E68" i="23"/>
  <c r="F68" i="23"/>
  <c r="G68" i="23"/>
  <c r="H68" i="23"/>
  <c r="I68" i="23"/>
  <c r="J68" i="23"/>
  <c r="K68" i="23"/>
  <c r="L68" i="23"/>
  <c r="D69" i="23"/>
  <c r="E69" i="23"/>
  <c r="F69" i="23"/>
  <c r="G69" i="23"/>
  <c r="H69" i="23"/>
  <c r="I69" i="23"/>
  <c r="J69" i="23"/>
  <c r="K69" i="23"/>
  <c r="L69" i="23"/>
  <c r="D70" i="23"/>
  <c r="E70" i="23"/>
  <c r="F70" i="23"/>
  <c r="G70" i="23"/>
  <c r="H70" i="23"/>
  <c r="I70" i="23"/>
  <c r="J70" i="23"/>
  <c r="K70" i="23"/>
  <c r="L70" i="23"/>
  <c r="D71" i="23"/>
  <c r="E71" i="23"/>
  <c r="F71" i="23"/>
  <c r="G71" i="23"/>
  <c r="H71" i="23"/>
  <c r="I71" i="23"/>
  <c r="J71" i="23"/>
  <c r="K71" i="23"/>
  <c r="L71" i="23"/>
  <c r="D72" i="23"/>
  <c r="E72" i="23"/>
  <c r="F72" i="23"/>
  <c r="G72" i="23"/>
  <c r="H72" i="23"/>
  <c r="I72" i="23"/>
  <c r="J72" i="23"/>
  <c r="K72" i="23"/>
  <c r="L72" i="23"/>
  <c r="D73" i="23"/>
  <c r="E73" i="23"/>
  <c r="F73" i="23"/>
  <c r="G73" i="23"/>
  <c r="H73" i="23"/>
  <c r="I73" i="23"/>
  <c r="J73" i="23"/>
  <c r="K73" i="23"/>
  <c r="L73" i="23"/>
  <c r="D74" i="23"/>
  <c r="E74" i="23"/>
  <c r="F74" i="23"/>
  <c r="G74" i="23"/>
  <c r="H74" i="23"/>
  <c r="I74" i="23"/>
  <c r="J74" i="23"/>
  <c r="K74" i="23"/>
  <c r="L74" i="23"/>
  <c r="D75" i="23"/>
  <c r="E75" i="23"/>
  <c r="F75" i="23"/>
  <c r="G75" i="23"/>
  <c r="H75" i="23"/>
  <c r="I75" i="23"/>
  <c r="J75" i="23"/>
  <c r="K75" i="23"/>
  <c r="L75" i="23"/>
  <c r="D76" i="23"/>
  <c r="E76" i="23"/>
  <c r="F76" i="23"/>
  <c r="G76" i="23"/>
  <c r="H76" i="23"/>
  <c r="I76" i="23"/>
  <c r="J76" i="23"/>
  <c r="K76" i="23"/>
  <c r="L76" i="23"/>
  <c r="D77" i="23"/>
  <c r="E77" i="23"/>
  <c r="F77" i="23"/>
  <c r="G77" i="23"/>
  <c r="H77" i="23"/>
  <c r="I77" i="23"/>
  <c r="J77" i="23"/>
  <c r="K77" i="23"/>
  <c r="L77" i="23"/>
  <c r="D78" i="23"/>
  <c r="E78" i="23"/>
  <c r="F78" i="23"/>
  <c r="G78" i="23"/>
  <c r="H78" i="23"/>
  <c r="I78" i="23"/>
  <c r="J78" i="23"/>
  <c r="K78" i="23"/>
  <c r="L78" i="23"/>
  <c r="D79" i="23"/>
  <c r="E79" i="23"/>
  <c r="F79" i="23"/>
  <c r="G79" i="23"/>
  <c r="H79" i="23"/>
  <c r="I79" i="23"/>
  <c r="J79" i="23"/>
  <c r="K79" i="23"/>
  <c r="L79" i="23"/>
  <c r="D80" i="23"/>
  <c r="E80" i="23"/>
  <c r="F80" i="23"/>
  <c r="G80" i="23"/>
  <c r="H80" i="23"/>
  <c r="I80" i="23"/>
  <c r="J80" i="23"/>
  <c r="K80" i="23"/>
  <c r="L80" i="23"/>
  <c r="D81" i="23"/>
  <c r="E81" i="23"/>
  <c r="F81" i="23"/>
  <c r="G81" i="23"/>
  <c r="H81" i="23"/>
  <c r="I81" i="23"/>
  <c r="J81" i="23"/>
  <c r="K81" i="23"/>
  <c r="L81" i="23"/>
  <c r="D82" i="23"/>
  <c r="E82" i="23"/>
  <c r="F82" i="23"/>
  <c r="G82" i="23"/>
  <c r="H82" i="23"/>
  <c r="I82" i="23"/>
  <c r="J82" i="23"/>
  <c r="K82" i="23"/>
  <c r="L82" i="23"/>
  <c r="D83" i="23"/>
  <c r="E83" i="23"/>
  <c r="F83" i="23"/>
  <c r="G83" i="23"/>
  <c r="H83" i="23"/>
  <c r="I83" i="23"/>
  <c r="J83" i="23"/>
  <c r="K83" i="23"/>
  <c r="L83" i="23"/>
  <c r="D84" i="23"/>
  <c r="E84" i="23"/>
  <c r="F84" i="23"/>
  <c r="G84" i="23"/>
  <c r="H84" i="23"/>
  <c r="I84" i="23"/>
  <c r="J84" i="23"/>
  <c r="K84" i="23"/>
  <c r="L84" i="23"/>
  <c r="D86" i="23"/>
  <c r="E86" i="23"/>
  <c r="F86" i="23"/>
  <c r="G86" i="23"/>
  <c r="H86" i="23"/>
  <c r="I86" i="23"/>
  <c r="J86" i="23"/>
  <c r="K86" i="23"/>
  <c r="L86" i="23"/>
  <c r="D87" i="23"/>
  <c r="E87" i="23"/>
  <c r="F87" i="23"/>
  <c r="G87" i="23"/>
  <c r="H87" i="23"/>
  <c r="I87" i="23"/>
  <c r="J87" i="23"/>
  <c r="K87" i="23"/>
  <c r="L87" i="23"/>
  <c r="D88" i="23"/>
  <c r="E88" i="23"/>
  <c r="F88" i="23"/>
  <c r="G88" i="23"/>
  <c r="H88" i="23"/>
  <c r="I88" i="23"/>
  <c r="J88" i="23"/>
  <c r="K88" i="23"/>
  <c r="L88" i="23"/>
  <c r="D89" i="23"/>
  <c r="E89" i="23"/>
  <c r="F89" i="23"/>
  <c r="G89" i="23"/>
  <c r="H89" i="23"/>
  <c r="I89" i="23"/>
  <c r="J89" i="23"/>
  <c r="K89" i="23"/>
  <c r="L89" i="23"/>
  <c r="D90" i="23"/>
  <c r="E90" i="23"/>
  <c r="F90" i="23"/>
  <c r="G90" i="23"/>
  <c r="H90" i="23"/>
  <c r="I90" i="23"/>
  <c r="J90" i="23"/>
  <c r="K90" i="23"/>
  <c r="L90" i="23"/>
  <c r="D91" i="23"/>
  <c r="E91" i="23"/>
  <c r="F91" i="23"/>
  <c r="G91" i="23"/>
  <c r="H91" i="23"/>
  <c r="I91" i="23"/>
  <c r="J91" i="23"/>
  <c r="K91" i="23"/>
  <c r="L91" i="23"/>
  <c r="D92" i="23"/>
  <c r="E92" i="23"/>
  <c r="F92" i="23"/>
  <c r="G92" i="23"/>
  <c r="H92" i="23"/>
  <c r="I92" i="23"/>
  <c r="J92" i="23"/>
  <c r="K92" i="23"/>
  <c r="L92" i="23"/>
  <c r="D93" i="23"/>
  <c r="E93" i="23"/>
  <c r="F93" i="23"/>
  <c r="G93" i="23"/>
  <c r="H93" i="23"/>
  <c r="I93" i="23"/>
  <c r="J93" i="23"/>
  <c r="K93" i="23"/>
  <c r="L93" i="23"/>
  <c r="D94" i="23"/>
  <c r="E94" i="23"/>
  <c r="F94" i="23"/>
  <c r="G94" i="23"/>
  <c r="H94" i="23"/>
  <c r="I94" i="23"/>
  <c r="J94" i="23"/>
  <c r="K94" i="23"/>
  <c r="L94" i="23"/>
  <c r="D95" i="23"/>
  <c r="E95" i="23"/>
  <c r="F95" i="23"/>
  <c r="G95" i="23"/>
  <c r="H95" i="23"/>
  <c r="I95" i="23"/>
  <c r="J95" i="23"/>
  <c r="K95" i="23"/>
  <c r="L95" i="23"/>
  <c r="D96" i="23"/>
  <c r="E96" i="23"/>
  <c r="F96" i="23"/>
  <c r="G96" i="23"/>
  <c r="H96" i="23"/>
  <c r="I96" i="23"/>
  <c r="J96" i="23"/>
  <c r="K96" i="23"/>
  <c r="L96" i="23"/>
  <c r="D97" i="23"/>
  <c r="E97" i="23"/>
  <c r="F97" i="23"/>
  <c r="G97" i="23"/>
  <c r="H97" i="23"/>
  <c r="I97" i="23"/>
  <c r="J97" i="23"/>
  <c r="K97" i="23"/>
  <c r="L97" i="23"/>
  <c r="D98" i="23"/>
  <c r="E98" i="23"/>
  <c r="F98" i="23"/>
  <c r="G98" i="23"/>
  <c r="H98" i="23"/>
  <c r="I98" i="23"/>
  <c r="J98" i="23"/>
  <c r="K98" i="23"/>
  <c r="L98" i="23"/>
  <c r="D99" i="23"/>
  <c r="E99" i="23"/>
  <c r="F99" i="23"/>
  <c r="G99" i="23"/>
  <c r="H99" i="23"/>
  <c r="I99" i="23"/>
  <c r="J99" i="23"/>
  <c r="K99" i="23"/>
  <c r="L99" i="23"/>
  <c r="D100" i="23"/>
  <c r="E100" i="23"/>
  <c r="F100" i="23"/>
  <c r="G100" i="23"/>
  <c r="H100" i="23"/>
  <c r="I100" i="23"/>
  <c r="J100" i="23"/>
  <c r="K100" i="23"/>
  <c r="L100" i="23"/>
  <c r="D101" i="23"/>
  <c r="E101" i="23"/>
  <c r="F101" i="23"/>
  <c r="G101" i="23"/>
  <c r="H101" i="23"/>
  <c r="I101" i="23"/>
  <c r="J101" i="23"/>
  <c r="K101" i="23"/>
  <c r="L101" i="23"/>
  <c r="D102" i="23"/>
  <c r="E102" i="23"/>
  <c r="F102" i="23"/>
  <c r="G102" i="23"/>
  <c r="H102" i="23"/>
  <c r="I102" i="23"/>
  <c r="J102" i="23"/>
  <c r="K102" i="23"/>
  <c r="L102" i="23"/>
  <c r="D103" i="23"/>
  <c r="E103" i="23"/>
  <c r="F103" i="23"/>
  <c r="G103" i="23"/>
  <c r="H103" i="23"/>
  <c r="I103" i="23"/>
  <c r="J103" i="23"/>
  <c r="K103" i="23"/>
  <c r="L103" i="23"/>
  <c r="D104" i="23"/>
  <c r="E104" i="23"/>
  <c r="F104" i="23"/>
  <c r="G104" i="23"/>
  <c r="H104" i="23"/>
  <c r="I104" i="23"/>
  <c r="J104" i="23"/>
  <c r="K104" i="23"/>
  <c r="L104" i="23"/>
  <c r="G85" i="23" l="1"/>
  <c r="D85" i="23"/>
  <c r="F85" i="23"/>
  <c r="L85" i="23"/>
  <c r="I85" i="23"/>
  <c r="M35" i="30"/>
  <c r="L35" i="30"/>
  <c r="K35" i="30"/>
  <c r="J35" i="30"/>
  <c r="I35" i="30"/>
  <c r="H35" i="30"/>
  <c r="G35" i="30"/>
  <c r="F35" i="30"/>
  <c r="E35" i="30"/>
  <c r="E31" i="32"/>
  <c r="F31" i="32"/>
  <c r="G31" i="32"/>
  <c r="H31" i="32"/>
  <c r="I31" i="32"/>
  <c r="J31" i="32"/>
  <c r="K31" i="32"/>
  <c r="L31" i="32"/>
  <c r="M31" i="32"/>
  <c r="E32" i="32"/>
  <c r="F32" i="32"/>
  <c r="G32" i="32"/>
  <c r="H32" i="32"/>
  <c r="I32" i="32"/>
  <c r="J32" i="32"/>
  <c r="K32" i="32"/>
  <c r="L32" i="32"/>
  <c r="M32" i="32"/>
  <c r="E35" i="32"/>
  <c r="F35" i="32"/>
  <c r="G35" i="32"/>
  <c r="H35" i="32"/>
  <c r="I35" i="32"/>
  <c r="J35" i="32"/>
  <c r="K35" i="32"/>
  <c r="L35" i="32"/>
  <c r="M35" i="32"/>
  <c r="E35" i="39"/>
  <c r="F35" i="39"/>
  <c r="G35" i="39"/>
  <c r="H35" i="39"/>
  <c r="I35" i="39"/>
  <c r="J35" i="39"/>
  <c r="K35" i="39"/>
  <c r="L35" i="39"/>
  <c r="M35" i="39"/>
  <c r="E35" i="34"/>
  <c r="F35" i="34"/>
  <c r="G35" i="34"/>
  <c r="H35" i="34"/>
  <c r="I35" i="34"/>
  <c r="J35" i="34"/>
  <c r="K35" i="34"/>
  <c r="L35" i="34"/>
  <c r="M35" i="34"/>
  <c r="E31" i="34"/>
  <c r="F31" i="34"/>
  <c r="G31" i="34"/>
  <c r="H31" i="34"/>
  <c r="I31" i="34"/>
  <c r="J31" i="34"/>
  <c r="K31" i="34"/>
  <c r="L31" i="34"/>
  <c r="M31" i="34"/>
  <c r="E32" i="34"/>
  <c r="F32" i="34"/>
  <c r="G32" i="34"/>
  <c r="H32" i="34"/>
  <c r="I32" i="34"/>
  <c r="J32" i="34"/>
  <c r="K32" i="34"/>
  <c r="L32" i="34"/>
  <c r="M32" i="34"/>
  <c r="E31" i="17"/>
  <c r="F31" i="17"/>
  <c r="G31" i="17"/>
  <c r="H31" i="17"/>
  <c r="I31" i="17"/>
  <c r="J31" i="17"/>
  <c r="K31" i="17"/>
  <c r="L31" i="17"/>
  <c r="M31" i="17"/>
  <c r="E32" i="17"/>
  <c r="F32" i="17"/>
  <c r="G32" i="17"/>
  <c r="H32" i="17"/>
  <c r="I32" i="17"/>
  <c r="J32" i="17"/>
  <c r="K32" i="17"/>
  <c r="L32" i="17"/>
  <c r="M32" i="17"/>
  <c r="E35" i="17"/>
  <c r="F35" i="17"/>
  <c r="G35" i="17"/>
  <c r="H35" i="17"/>
  <c r="I35" i="17"/>
  <c r="J35" i="17"/>
  <c r="K35" i="17"/>
  <c r="L35" i="17"/>
  <c r="M35" i="17"/>
  <c r="E31" i="16"/>
  <c r="F31" i="16"/>
  <c r="G31" i="16"/>
  <c r="H31" i="16"/>
  <c r="I31" i="16"/>
  <c r="J31" i="16"/>
  <c r="K31" i="16"/>
  <c r="L31" i="16"/>
  <c r="M31" i="16"/>
  <c r="E32" i="16"/>
  <c r="F32" i="16"/>
  <c r="G32" i="16"/>
  <c r="H32" i="16"/>
  <c r="I32" i="16"/>
  <c r="J32" i="16"/>
  <c r="K32" i="16"/>
  <c r="L32" i="16"/>
  <c r="M32" i="16"/>
  <c r="E38" i="16"/>
  <c r="F38" i="16"/>
  <c r="G38" i="16"/>
  <c r="H38" i="16"/>
  <c r="I38" i="16"/>
  <c r="J38" i="16"/>
  <c r="K38" i="16"/>
  <c r="L38" i="16"/>
  <c r="M38" i="16"/>
  <c r="E35" i="16"/>
  <c r="F35" i="16"/>
  <c r="G35" i="16"/>
  <c r="H35" i="16"/>
  <c r="I35" i="16"/>
  <c r="J35" i="16"/>
  <c r="K35" i="16"/>
  <c r="L35" i="16"/>
  <c r="M35" i="16"/>
  <c r="E31" i="33" l="1"/>
  <c r="F31" i="33"/>
  <c r="G31" i="33"/>
  <c r="H31" i="33"/>
  <c r="I31" i="33"/>
  <c r="J31" i="33"/>
  <c r="K31" i="33"/>
  <c r="L31" i="33"/>
  <c r="M31" i="33"/>
  <c r="E32" i="33"/>
  <c r="F32" i="33"/>
  <c r="G32" i="33"/>
  <c r="H32" i="33"/>
  <c r="I32" i="33"/>
  <c r="J32" i="33"/>
  <c r="K32" i="33"/>
  <c r="L32" i="33"/>
  <c r="M32" i="33"/>
  <c r="E35" i="33"/>
  <c r="F35" i="33"/>
  <c r="G35" i="33"/>
  <c r="H35" i="33"/>
  <c r="I35" i="33"/>
  <c r="J35" i="33"/>
  <c r="K35" i="33"/>
  <c r="L35" i="33"/>
  <c r="M35" i="33"/>
  <c r="N11" i="31"/>
  <c r="E31" i="31"/>
  <c r="F31" i="31"/>
  <c r="G31" i="31"/>
  <c r="H31" i="31"/>
  <c r="I31" i="31"/>
  <c r="J31" i="31"/>
  <c r="K31" i="31"/>
  <c r="L31" i="31"/>
  <c r="M31" i="31"/>
  <c r="E32" i="31"/>
  <c r="F32" i="31"/>
  <c r="G32" i="31"/>
  <c r="H32" i="31"/>
  <c r="I32" i="31"/>
  <c r="J32" i="31"/>
  <c r="K32" i="31"/>
  <c r="L32" i="31"/>
  <c r="M32" i="31"/>
  <c r="E35" i="31"/>
  <c r="F35" i="31"/>
  <c r="G35" i="31"/>
  <c r="H35" i="31"/>
  <c r="I35" i="31"/>
  <c r="J35" i="31"/>
  <c r="K35" i="31"/>
  <c r="L35" i="31"/>
  <c r="M35" i="31"/>
  <c r="N12" i="31"/>
  <c r="N13" i="31"/>
  <c r="N14" i="31"/>
  <c r="N15" i="31"/>
  <c r="N16" i="31"/>
  <c r="N17" i="31"/>
  <c r="N18" i="31"/>
  <c r="N19" i="31"/>
  <c r="N20" i="31"/>
  <c r="N21" i="31"/>
  <c r="N22" i="31"/>
  <c r="N23" i="31"/>
  <c r="N24" i="31"/>
  <c r="N25" i="31"/>
  <c r="N26" i="31"/>
  <c r="N27" i="31"/>
  <c r="N28" i="31"/>
  <c r="N29" i="31"/>
  <c r="N30" i="31"/>
  <c r="N33" i="31"/>
  <c r="N34" i="31"/>
  <c r="E35" i="11"/>
  <c r="F35" i="11"/>
  <c r="G35" i="11"/>
  <c r="H35" i="11"/>
  <c r="I35" i="11"/>
  <c r="J35" i="11"/>
  <c r="K35" i="11"/>
  <c r="L35" i="11"/>
  <c r="M35" i="11"/>
  <c r="E31" i="11"/>
  <c r="F31" i="11"/>
  <c r="G31" i="11"/>
  <c r="H31" i="11"/>
  <c r="I31" i="11"/>
  <c r="J31" i="11"/>
  <c r="K31" i="11"/>
  <c r="L31" i="11"/>
  <c r="M31" i="11"/>
  <c r="E32" i="11"/>
  <c r="F32" i="11"/>
  <c r="G32" i="11"/>
  <c r="H32" i="11"/>
  <c r="I32" i="11"/>
  <c r="J32" i="11"/>
  <c r="K32" i="11"/>
  <c r="L32" i="11"/>
  <c r="M32" i="11"/>
  <c r="E35" i="29"/>
  <c r="F35" i="29"/>
  <c r="G35" i="29"/>
  <c r="H35" i="29"/>
  <c r="I35" i="29"/>
  <c r="J35" i="29"/>
  <c r="K35" i="29"/>
  <c r="L35" i="29"/>
  <c r="M35" i="29"/>
  <c r="E31" i="29"/>
  <c r="F31" i="29"/>
  <c r="G31" i="29"/>
  <c r="H31" i="29"/>
  <c r="I31" i="29"/>
  <c r="J31" i="29"/>
  <c r="K31" i="29"/>
  <c r="L31" i="29"/>
  <c r="M31" i="29"/>
  <c r="E32" i="29"/>
  <c r="F32" i="29"/>
  <c r="G32" i="29"/>
  <c r="H32" i="29"/>
  <c r="I32" i="29"/>
  <c r="J32" i="29"/>
  <c r="K32" i="29"/>
  <c r="L32" i="29"/>
  <c r="M32" i="29"/>
  <c r="E31" i="28"/>
  <c r="F31" i="28"/>
  <c r="G31" i="28"/>
  <c r="H31" i="28"/>
  <c r="I31" i="28"/>
  <c r="J31" i="28"/>
  <c r="K31" i="28"/>
  <c r="L31" i="28"/>
  <c r="M31" i="28"/>
  <c r="E32" i="28"/>
  <c r="F32" i="28"/>
  <c r="G32" i="28"/>
  <c r="H32" i="28"/>
  <c r="I32" i="28"/>
  <c r="J32" i="28"/>
  <c r="K32" i="28"/>
  <c r="L32" i="28"/>
  <c r="M32" i="28"/>
  <c r="E35" i="28"/>
  <c r="F35" i="28"/>
  <c r="G35" i="28"/>
  <c r="H35" i="28"/>
  <c r="I35" i="28"/>
  <c r="J35" i="28"/>
  <c r="K35" i="28"/>
  <c r="L35" i="28"/>
  <c r="M35" i="28"/>
  <c r="E31" i="8"/>
  <c r="F31" i="8"/>
  <c r="G31" i="8"/>
  <c r="H31" i="8"/>
  <c r="I31" i="8"/>
  <c r="J31" i="8"/>
  <c r="K31" i="8"/>
  <c r="L31" i="8"/>
  <c r="M31" i="8"/>
  <c r="E32" i="8"/>
  <c r="F32" i="8"/>
  <c r="G32" i="8"/>
  <c r="H32" i="8"/>
  <c r="I32" i="8"/>
  <c r="J32" i="8"/>
  <c r="K32" i="8"/>
  <c r="L32" i="8"/>
  <c r="M32" i="8"/>
  <c r="E35" i="8"/>
  <c r="F35" i="8"/>
  <c r="G35" i="8"/>
  <c r="H35" i="8"/>
  <c r="I35" i="8"/>
  <c r="J35" i="8"/>
  <c r="K35" i="8"/>
  <c r="L35" i="8"/>
  <c r="M35" i="8"/>
  <c r="E38" i="7"/>
  <c r="F38" i="7"/>
  <c r="G38" i="7"/>
  <c r="H38" i="7"/>
  <c r="I38" i="7"/>
  <c r="J38" i="7"/>
  <c r="K38" i="7"/>
  <c r="L38" i="7"/>
  <c r="M38" i="7"/>
  <c r="E35" i="7"/>
  <c r="F35" i="7"/>
  <c r="G35" i="7"/>
  <c r="H35" i="7"/>
  <c r="I35" i="7"/>
  <c r="J35" i="7"/>
  <c r="K35" i="7"/>
  <c r="L35" i="7"/>
  <c r="M35" i="7"/>
  <c r="E31" i="7"/>
  <c r="F31" i="7"/>
  <c r="G31" i="7"/>
  <c r="H31" i="7"/>
  <c r="I31" i="7"/>
  <c r="J31" i="7"/>
  <c r="K31" i="7"/>
  <c r="L31" i="7"/>
  <c r="M31" i="7"/>
  <c r="E32" i="7"/>
  <c r="F32" i="7"/>
  <c r="G32" i="7"/>
  <c r="H32" i="7"/>
  <c r="I32" i="7"/>
  <c r="J32" i="7"/>
  <c r="K32" i="7"/>
  <c r="L32" i="7"/>
  <c r="M32" i="7"/>
  <c r="N37" i="4"/>
  <c r="N36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31" i="4" l="1"/>
  <c r="N32" i="31"/>
  <c r="N35" i="31"/>
  <c r="N31" i="31"/>
  <c r="E38" i="30"/>
  <c r="F38" i="30"/>
  <c r="G38" i="30"/>
  <c r="H38" i="30"/>
  <c r="I38" i="30"/>
  <c r="J38" i="30"/>
  <c r="K38" i="30"/>
  <c r="L38" i="30"/>
  <c r="M38" i="30"/>
  <c r="N9" i="30" l="1"/>
  <c r="M9" i="30"/>
  <c r="L9" i="30"/>
  <c r="K9" i="30"/>
  <c r="J9" i="30"/>
  <c r="I9" i="30"/>
  <c r="H9" i="30"/>
  <c r="G9" i="30"/>
  <c r="F9" i="30"/>
  <c r="E9" i="30"/>
  <c r="N9" i="36" l="1"/>
  <c r="M9" i="36"/>
  <c r="L9" i="36"/>
  <c r="K9" i="36"/>
  <c r="J9" i="36"/>
  <c r="I9" i="36"/>
  <c r="H9" i="36"/>
  <c r="G9" i="36"/>
  <c r="F9" i="36"/>
  <c r="E9" i="36"/>
  <c r="N9" i="39" l="1"/>
  <c r="M9" i="39"/>
  <c r="L9" i="39"/>
  <c r="K9" i="39"/>
  <c r="J9" i="39"/>
  <c r="I9" i="39"/>
  <c r="H9" i="39"/>
  <c r="G9" i="39"/>
  <c r="F9" i="39"/>
  <c r="E9" i="39"/>
  <c r="N9" i="35" l="1"/>
  <c r="M9" i="35"/>
  <c r="L9" i="35"/>
  <c r="K9" i="35"/>
  <c r="J9" i="35"/>
  <c r="I9" i="35"/>
  <c r="H9" i="35"/>
  <c r="G9" i="35"/>
  <c r="F9" i="35"/>
  <c r="E9" i="35"/>
  <c r="N9" i="34" l="1"/>
  <c r="M9" i="34"/>
  <c r="L9" i="34"/>
  <c r="K9" i="34"/>
  <c r="J9" i="34"/>
  <c r="I9" i="34"/>
  <c r="H9" i="34"/>
  <c r="G9" i="34"/>
  <c r="F9" i="34"/>
  <c r="E9" i="34"/>
  <c r="N9" i="17"/>
  <c r="M9" i="17"/>
  <c r="L9" i="17"/>
  <c r="K9" i="17"/>
  <c r="J9" i="17"/>
  <c r="I9" i="17"/>
  <c r="H9" i="17"/>
  <c r="G9" i="17"/>
  <c r="F9" i="17"/>
  <c r="E9" i="17"/>
  <c r="N33" i="17"/>
  <c r="N34" i="17"/>
  <c r="N36" i="17"/>
  <c r="N37" i="17"/>
  <c r="E38" i="17"/>
  <c r="F38" i="17"/>
  <c r="G38" i="17"/>
  <c r="H38" i="17"/>
  <c r="I38" i="17"/>
  <c r="J38" i="17"/>
  <c r="K38" i="17"/>
  <c r="L38" i="17"/>
  <c r="M38" i="17"/>
  <c r="N35" i="17" l="1"/>
  <c r="N38" i="17"/>
  <c r="N9" i="33" l="1"/>
  <c r="M9" i="33"/>
  <c r="L9" i="33"/>
  <c r="K9" i="33"/>
  <c r="J9" i="33"/>
  <c r="I9" i="33"/>
  <c r="H9" i="33"/>
  <c r="G9" i="33"/>
  <c r="F9" i="33"/>
  <c r="E9" i="33"/>
  <c r="N9" i="16"/>
  <c r="M9" i="16"/>
  <c r="L9" i="16"/>
  <c r="K9" i="16"/>
  <c r="J9" i="16"/>
  <c r="I9" i="16"/>
  <c r="H9" i="16"/>
  <c r="G9" i="16"/>
  <c r="F9" i="16"/>
  <c r="E9" i="16"/>
  <c r="N9" i="32" l="1"/>
  <c r="M9" i="32"/>
  <c r="L9" i="32"/>
  <c r="K9" i="32"/>
  <c r="J9" i="32"/>
  <c r="I9" i="32"/>
  <c r="H9" i="32"/>
  <c r="G9" i="32"/>
  <c r="F9" i="32"/>
  <c r="E9" i="32"/>
  <c r="N9" i="31" l="1"/>
  <c r="M9" i="31"/>
  <c r="L9" i="31"/>
  <c r="K9" i="31"/>
  <c r="J9" i="31"/>
  <c r="I9" i="31"/>
  <c r="H9" i="31"/>
  <c r="G9" i="31"/>
  <c r="F9" i="31"/>
  <c r="E9" i="31"/>
  <c r="N9" i="29"/>
  <c r="M9" i="29"/>
  <c r="L9" i="29"/>
  <c r="K9" i="29"/>
  <c r="J9" i="29"/>
  <c r="I9" i="29"/>
  <c r="H9" i="29"/>
  <c r="G9" i="29"/>
  <c r="F9" i="29"/>
  <c r="E9" i="29"/>
  <c r="N9" i="11" l="1"/>
  <c r="M9" i="11"/>
  <c r="L9" i="11"/>
  <c r="K9" i="11"/>
  <c r="J9" i="11"/>
  <c r="I9" i="11"/>
  <c r="H9" i="11"/>
  <c r="G9" i="11"/>
  <c r="F9" i="11"/>
  <c r="E9" i="11"/>
  <c r="N9" i="28" l="1"/>
  <c r="M9" i="28"/>
  <c r="L9" i="28"/>
  <c r="K9" i="28"/>
  <c r="J9" i="28"/>
  <c r="I9" i="28"/>
  <c r="H9" i="28"/>
  <c r="G9" i="28"/>
  <c r="F9" i="28"/>
  <c r="E9" i="28"/>
  <c r="M38" i="8"/>
  <c r="N9" i="8" l="1"/>
  <c r="M9" i="8"/>
  <c r="L9" i="8"/>
  <c r="K9" i="8"/>
  <c r="J9" i="8"/>
  <c r="I9" i="8"/>
  <c r="H9" i="8"/>
  <c r="G9" i="8"/>
  <c r="F9" i="8"/>
  <c r="E9" i="8"/>
  <c r="N9" i="7"/>
  <c r="M9" i="7"/>
  <c r="L9" i="7"/>
  <c r="K9" i="7"/>
  <c r="J9" i="7"/>
  <c r="I9" i="7"/>
  <c r="H9" i="7"/>
  <c r="G9" i="7"/>
  <c r="F9" i="7"/>
  <c r="E9" i="7"/>
  <c r="N9" i="6"/>
  <c r="M9" i="6"/>
  <c r="L9" i="6"/>
  <c r="K9" i="6"/>
  <c r="J9" i="6"/>
  <c r="I9" i="6"/>
  <c r="H9" i="6"/>
  <c r="G9" i="6"/>
  <c r="F9" i="6"/>
  <c r="E9" i="6"/>
  <c r="N9" i="5" l="1"/>
  <c r="M9" i="5"/>
  <c r="L9" i="5"/>
  <c r="K9" i="5"/>
  <c r="J9" i="5"/>
  <c r="I9" i="5"/>
  <c r="H9" i="5"/>
  <c r="G9" i="5"/>
  <c r="F9" i="5"/>
  <c r="E9" i="5"/>
  <c r="M32" i="4"/>
  <c r="L32" i="4"/>
  <c r="K32" i="4"/>
  <c r="J32" i="4"/>
  <c r="I32" i="4"/>
  <c r="H32" i="4"/>
  <c r="G32" i="4"/>
  <c r="F32" i="4"/>
  <c r="E32" i="4"/>
  <c r="M31" i="4"/>
  <c r="L31" i="4"/>
  <c r="K31" i="4"/>
  <c r="J31" i="4"/>
  <c r="I31" i="4"/>
  <c r="H31" i="4"/>
  <c r="G31" i="4"/>
  <c r="F31" i="4"/>
  <c r="E31" i="4"/>
  <c r="F9" i="4" l="1"/>
  <c r="G9" i="4"/>
  <c r="H9" i="4"/>
  <c r="I9" i="4"/>
  <c r="J9" i="4"/>
  <c r="K9" i="4"/>
  <c r="L9" i="4"/>
  <c r="M9" i="4"/>
  <c r="N9" i="4"/>
  <c r="E9" i="4"/>
  <c r="L38" i="39" l="1"/>
  <c r="E38" i="33" l="1"/>
  <c r="J33" i="22" l="1"/>
  <c r="M33" i="22"/>
  <c r="F30" i="22" l="1"/>
  <c r="G30" i="22"/>
  <c r="H30" i="22"/>
  <c r="I30" i="22"/>
  <c r="J30" i="22"/>
  <c r="K30" i="22"/>
  <c r="L30" i="22"/>
  <c r="M30" i="22"/>
  <c r="F29" i="22"/>
  <c r="G29" i="22"/>
  <c r="H29" i="22"/>
  <c r="I29" i="22"/>
  <c r="J29" i="22"/>
  <c r="K29" i="22"/>
  <c r="L29" i="22"/>
  <c r="M29" i="22"/>
  <c r="F28" i="22"/>
  <c r="G28" i="22"/>
  <c r="H28" i="22"/>
  <c r="I28" i="22"/>
  <c r="J28" i="22"/>
  <c r="K28" i="22"/>
  <c r="L28" i="22"/>
  <c r="M28" i="22"/>
  <c r="F27" i="22"/>
  <c r="G27" i="22"/>
  <c r="H27" i="22"/>
  <c r="I27" i="22"/>
  <c r="J27" i="22"/>
  <c r="K27" i="22"/>
  <c r="L27" i="22"/>
  <c r="M27" i="22"/>
  <c r="F26" i="22"/>
  <c r="G26" i="22"/>
  <c r="H26" i="22"/>
  <c r="I26" i="22"/>
  <c r="J26" i="22"/>
  <c r="K26" i="22"/>
  <c r="L26" i="22"/>
  <c r="M26" i="22"/>
  <c r="F25" i="22"/>
  <c r="G25" i="22"/>
  <c r="H25" i="22"/>
  <c r="I25" i="22"/>
  <c r="J25" i="22"/>
  <c r="K25" i="22"/>
  <c r="L25" i="22"/>
  <c r="M25" i="22"/>
  <c r="F24" i="22"/>
  <c r="G24" i="22"/>
  <c r="H24" i="22"/>
  <c r="I24" i="22"/>
  <c r="J24" i="22"/>
  <c r="K24" i="22"/>
  <c r="L24" i="22"/>
  <c r="M24" i="22"/>
  <c r="F23" i="22"/>
  <c r="G23" i="22"/>
  <c r="H23" i="22"/>
  <c r="I23" i="22"/>
  <c r="J23" i="22"/>
  <c r="K23" i="22"/>
  <c r="L23" i="22"/>
  <c r="M23" i="22"/>
  <c r="F22" i="22"/>
  <c r="G22" i="22"/>
  <c r="H22" i="22"/>
  <c r="I22" i="22"/>
  <c r="J22" i="22"/>
  <c r="K22" i="22"/>
  <c r="L22" i="22"/>
  <c r="M22" i="22"/>
  <c r="F21" i="22"/>
  <c r="G21" i="22"/>
  <c r="H21" i="22"/>
  <c r="I21" i="22"/>
  <c r="J21" i="22"/>
  <c r="K21" i="22"/>
  <c r="L21" i="22"/>
  <c r="M21" i="22"/>
  <c r="F20" i="22"/>
  <c r="G20" i="22"/>
  <c r="H20" i="22"/>
  <c r="I20" i="22"/>
  <c r="J20" i="22"/>
  <c r="K20" i="22"/>
  <c r="L20" i="22"/>
  <c r="M20" i="22"/>
  <c r="F19" i="22"/>
  <c r="G19" i="22"/>
  <c r="H19" i="22"/>
  <c r="I19" i="22"/>
  <c r="J19" i="22"/>
  <c r="K19" i="22"/>
  <c r="L19" i="22"/>
  <c r="M19" i="22"/>
  <c r="F18" i="22"/>
  <c r="G18" i="22"/>
  <c r="H18" i="22"/>
  <c r="I18" i="22"/>
  <c r="J18" i="22"/>
  <c r="K18" i="22"/>
  <c r="L18" i="22"/>
  <c r="M18" i="22"/>
  <c r="F17" i="22"/>
  <c r="G17" i="22"/>
  <c r="H17" i="22"/>
  <c r="I17" i="22"/>
  <c r="J17" i="22"/>
  <c r="K17" i="22"/>
  <c r="L17" i="22"/>
  <c r="M17" i="22"/>
  <c r="F16" i="22"/>
  <c r="G16" i="22"/>
  <c r="H16" i="22"/>
  <c r="I16" i="22"/>
  <c r="J16" i="22"/>
  <c r="K16" i="22"/>
  <c r="L16" i="22"/>
  <c r="M16" i="22"/>
  <c r="F15" i="22"/>
  <c r="G15" i="22"/>
  <c r="H15" i="22"/>
  <c r="I15" i="22"/>
  <c r="J15" i="22"/>
  <c r="K15" i="22"/>
  <c r="L15" i="22"/>
  <c r="M15" i="22"/>
  <c r="G14" i="22"/>
  <c r="H14" i="22"/>
  <c r="I14" i="22"/>
  <c r="J14" i="22"/>
  <c r="K14" i="22"/>
  <c r="L14" i="22"/>
  <c r="M14" i="22"/>
  <c r="G13" i="22"/>
  <c r="H13" i="22"/>
  <c r="I13" i="22"/>
  <c r="J13" i="22"/>
  <c r="K13" i="22"/>
  <c r="L13" i="22"/>
  <c r="M13" i="22"/>
  <c r="G12" i="22"/>
  <c r="H12" i="22"/>
  <c r="I12" i="22"/>
  <c r="J12" i="22"/>
  <c r="K12" i="22"/>
  <c r="L12" i="22"/>
  <c r="M12" i="22"/>
  <c r="G11" i="22"/>
  <c r="H11" i="22"/>
  <c r="I11" i="22"/>
  <c r="J11" i="22"/>
  <c r="K11" i="22"/>
  <c r="L11" i="22"/>
  <c r="M11" i="22"/>
  <c r="F12" i="22"/>
  <c r="F13" i="22"/>
  <c r="F14" i="22"/>
  <c r="F11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12" i="22"/>
  <c r="E11" i="22"/>
  <c r="N33" i="4" l="1"/>
  <c r="N34" i="4"/>
  <c r="N32" i="4" l="1"/>
  <c r="N38" i="4"/>
  <c r="N35" i="4"/>
  <c r="E29" i="23"/>
  <c r="F29" i="23"/>
  <c r="G29" i="23"/>
  <c r="H29" i="23"/>
  <c r="I29" i="23"/>
  <c r="J29" i="23"/>
  <c r="K29" i="23"/>
  <c r="L29" i="23"/>
  <c r="E28" i="23"/>
  <c r="F28" i="23"/>
  <c r="G28" i="23"/>
  <c r="H28" i="23"/>
  <c r="I28" i="23"/>
  <c r="J28" i="23"/>
  <c r="K28" i="23"/>
  <c r="L28" i="23"/>
  <c r="E27" i="23"/>
  <c r="F27" i="23"/>
  <c r="G27" i="23"/>
  <c r="H27" i="23"/>
  <c r="I27" i="23"/>
  <c r="J27" i="23"/>
  <c r="K27" i="23"/>
  <c r="L27" i="23"/>
  <c r="E26" i="23"/>
  <c r="F26" i="23"/>
  <c r="G26" i="23"/>
  <c r="H26" i="23"/>
  <c r="I26" i="23"/>
  <c r="J26" i="23"/>
  <c r="K26" i="23"/>
  <c r="L26" i="23"/>
  <c r="E25" i="23"/>
  <c r="F25" i="23"/>
  <c r="G25" i="23"/>
  <c r="H25" i="23"/>
  <c r="I25" i="23"/>
  <c r="J25" i="23"/>
  <c r="K25" i="23"/>
  <c r="L25" i="23"/>
  <c r="E24" i="23"/>
  <c r="F24" i="23"/>
  <c r="G24" i="23"/>
  <c r="H24" i="23"/>
  <c r="I24" i="23"/>
  <c r="J24" i="23"/>
  <c r="K24" i="23"/>
  <c r="L24" i="23"/>
  <c r="E23" i="23"/>
  <c r="F23" i="23"/>
  <c r="G23" i="23"/>
  <c r="H23" i="23"/>
  <c r="I23" i="23"/>
  <c r="J23" i="23"/>
  <c r="K23" i="23"/>
  <c r="L23" i="23"/>
  <c r="E22" i="23"/>
  <c r="F22" i="23"/>
  <c r="G22" i="23"/>
  <c r="H22" i="23"/>
  <c r="I22" i="23"/>
  <c r="J22" i="23"/>
  <c r="K22" i="23"/>
  <c r="L22" i="23"/>
  <c r="E21" i="23"/>
  <c r="F21" i="23"/>
  <c r="G21" i="23"/>
  <c r="H21" i="23"/>
  <c r="I21" i="23"/>
  <c r="J21" i="23"/>
  <c r="K21" i="23"/>
  <c r="L21" i="23"/>
  <c r="E20" i="23"/>
  <c r="F20" i="23"/>
  <c r="G20" i="23"/>
  <c r="H20" i="23"/>
  <c r="I20" i="23"/>
  <c r="J20" i="23"/>
  <c r="K20" i="23"/>
  <c r="L20" i="23"/>
  <c r="E19" i="23"/>
  <c r="F19" i="23"/>
  <c r="G19" i="23"/>
  <c r="H19" i="23"/>
  <c r="I19" i="23"/>
  <c r="J19" i="23"/>
  <c r="K19" i="23"/>
  <c r="L19" i="23"/>
  <c r="E18" i="23"/>
  <c r="F18" i="23"/>
  <c r="G18" i="23"/>
  <c r="H18" i="23"/>
  <c r="I18" i="23"/>
  <c r="J18" i="23"/>
  <c r="K18" i="23"/>
  <c r="L18" i="23"/>
  <c r="E17" i="23"/>
  <c r="F17" i="23"/>
  <c r="G17" i="23"/>
  <c r="H17" i="23"/>
  <c r="I17" i="23"/>
  <c r="J17" i="23"/>
  <c r="K17" i="23"/>
  <c r="L17" i="23"/>
  <c r="E16" i="23"/>
  <c r="F16" i="23"/>
  <c r="G16" i="23"/>
  <c r="H16" i="23"/>
  <c r="I16" i="23"/>
  <c r="J16" i="23"/>
  <c r="K16" i="23"/>
  <c r="L16" i="23"/>
  <c r="E15" i="23"/>
  <c r="F15" i="23"/>
  <c r="G15" i="23"/>
  <c r="H15" i="23"/>
  <c r="I15" i="23"/>
  <c r="J15" i="23"/>
  <c r="K15" i="23"/>
  <c r="L15" i="23"/>
  <c r="E14" i="23"/>
  <c r="F14" i="23"/>
  <c r="G14" i="23"/>
  <c r="H14" i="23"/>
  <c r="I14" i="23"/>
  <c r="J14" i="23"/>
  <c r="K14" i="23"/>
  <c r="L14" i="23"/>
  <c r="E13" i="23"/>
  <c r="F13" i="23"/>
  <c r="G13" i="23"/>
  <c r="H13" i="23"/>
  <c r="I13" i="23"/>
  <c r="J13" i="23"/>
  <c r="K13" i="23"/>
  <c r="L13" i="23"/>
  <c r="E12" i="23"/>
  <c r="F12" i="23"/>
  <c r="G12" i="23"/>
  <c r="H12" i="23"/>
  <c r="I12" i="23"/>
  <c r="J12" i="23"/>
  <c r="K12" i="23"/>
  <c r="L12" i="23"/>
  <c r="D17" i="23"/>
  <c r="E33" i="22" l="1"/>
  <c r="N24" i="39"/>
  <c r="N20" i="39"/>
  <c r="N16" i="39"/>
  <c r="L32" i="39"/>
  <c r="H32" i="39"/>
  <c r="N12" i="39"/>
  <c r="M31" i="39"/>
  <c r="J31" i="39"/>
  <c r="I31" i="39"/>
  <c r="F31" i="39"/>
  <c r="H33" i="22" l="1"/>
  <c r="G30" i="23"/>
  <c r="L33" i="22"/>
  <c r="K30" i="23"/>
  <c r="F50" i="23"/>
  <c r="G34" i="22"/>
  <c r="J50" i="23"/>
  <c r="K34" i="22"/>
  <c r="F36" i="22"/>
  <c r="J36" i="22"/>
  <c r="E38" i="39"/>
  <c r="E37" i="22"/>
  <c r="I38" i="39"/>
  <c r="I37" i="22"/>
  <c r="M38" i="39"/>
  <c r="M37" i="22"/>
  <c r="I33" i="22"/>
  <c r="H30" i="23"/>
  <c r="L30" i="23"/>
  <c r="H34" i="22"/>
  <c r="G50" i="23"/>
  <c r="L34" i="22"/>
  <c r="K50" i="23"/>
  <c r="G36" i="22"/>
  <c r="K36" i="22"/>
  <c r="F37" i="22"/>
  <c r="J37" i="22"/>
  <c r="N28" i="39"/>
  <c r="E30" i="23"/>
  <c r="F33" i="22"/>
  <c r="I30" i="23"/>
  <c r="D50" i="23"/>
  <c r="E34" i="22"/>
  <c r="H50" i="23"/>
  <c r="I34" i="22"/>
  <c r="L50" i="23"/>
  <c r="M34" i="22"/>
  <c r="H36" i="22"/>
  <c r="L36" i="22"/>
  <c r="G37" i="22"/>
  <c r="K37" i="22"/>
  <c r="G33" i="22"/>
  <c r="F30" i="23"/>
  <c r="K33" i="22"/>
  <c r="J30" i="23"/>
  <c r="E50" i="23"/>
  <c r="F34" i="22"/>
  <c r="J34" i="22"/>
  <c r="I50" i="23"/>
  <c r="E36" i="22"/>
  <c r="I36" i="22"/>
  <c r="M36" i="22"/>
  <c r="H37" i="22"/>
  <c r="L37" i="22"/>
  <c r="I32" i="39"/>
  <c r="M32" i="39"/>
  <c r="H31" i="39"/>
  <c r="L31" i="39"/>
  <c r="G32" i="39"/>
  <c r="K32" i="39"/>
  <c r="N14" i="39"/>
  <c r="N18" i="39"/>
  <c r="N22" i="39"/>
  <c r="N26" i="39"/>
  <c r="N30" i="39"/>
  <c r="F38" i="39"/>
  <c r="J38" i="39"/>
  <c r="N36" i="39"/>
  <c r="H38" i="39"/>
  <c r="N11" i="39"/>
  <c r="N15" i="39"/>
  <c r="N19" i="39"/>
  <c r="N23" i="39"/>
  <c r="N27" i="39"/>
  <c r="N33" i="39"/>
  <c r="D30" i="23"/>
  <c r="G31" i="39"/>
  <c r="K31" i="39"/>
  <c r="F32" i="39"/>
  <c r="J32" i="39"/>
  <c r="N13" i="39"/>
  <c r="N17" i="39"/>
  <c r="N21" i="39"/>
  <c r="N25" i="39"/>
  <c r="N29" i="39"/>
  <c r="G38" i="39"/>
  <c r="K38" i="39"/>
  <c r="E32" i="39"/>
  <c r="N34" i="39"/>
  <c r="E31" i="39"/>
  <c r="N37" i="39"/>
  <c r="N38" i="39" l="1"/>
  <c r="N35" i="39"/>
  <c r="N32" i="39"/>
  <c r="N31" i="39"/>
  <c r="D24" i="23" l="1"/>
  <c r="M24" i="23" s="1"/>
  <c r="E37" i="23"/>
  <c r="F37" i="23"/>
  <c r="G37" i="23"/>
  <c r="H37" i="23"/>
  <c r="I37" i="23"/>
  <c r="J37" i="23"/>
  <c r="K37" i="23"/>
  <c r="L37" i="23"/>
  <c r="D37" i="23"/>
  <c r="E49" i="23" l="1"/>
  <c r="F49" i="23"/>
  <c r="G49" i="23"/>
  <c r="H49" i="23"/>
  <c r="I49" i="23"/>
  <c r="J49" i="23"/>
  <c r="K49" i="23"/>
  <c r="L49" i="23"/>
  <c r="D49" i="23"/>
  <c r="E48" i="23"/>
  <c r="F48" i="23"/>
  <c r="G48" i="23"/>
  <c r="H48" i="23"/>
  <c r="I48" i="23"/>
  <c r="J48" i="23"/>
  <c r="K48" i="23"/>
  <c r="L48" i="23"/>
  <c r="D48" i="23"/>
  <c r="E47" i="23"/>
  <c r="F47" i="23"/>
  <c r="G47" i="23"/>
  <c r="H47" i="23"/>
  <c r="I47" i="23"/>
  <c r="J47" i="23"/>
  <c r="K47" i="23"/>
  <c r="L47" i="23"/>
  <c r="D47" i="23"/>
  <c r="E44" i="23"/>
  <c r="F44" i="23"/>
  <c r="G44" i="23"/>
  <c r="H44" i="23"/>
  <c r="I44" i="23"/>
  <c r="J44" i="23"/>
  <c r="K44" i="23"/>
  <c r="L44" i="23"/>
  <c r="D44" i="23"/>
  <c r="E43" i="23"/>
  <c r="F43" i="23"/>
  <c r="G43" i="23"/>
  <c r="H43" i="23"/>
  <c r="I43" i="23"/>
  <c r="J43" i="23"/>
  <c r="K43" i="23"/>
  <c r="L43" i="23"/>
  <c r="D43" i="23"/>
  <c r="E42" i="23"/>
  <c r="F42" i="23"/>
  <c r="G42" i="23"/>
  <c r="H42" i="23"/>
  <c r="I42" i="23"/>
  <c r="J42" i="23"/>
  <c r="K42" i="23"/>
  <c r="L42" i="23"/>
  <c r="D42" i="23"/>
  <c r="E41" i="23"/>
  <c r="F41" i="23"/>
  <c r="G41" i="23"/>
  <c r="H41" i="23"/>
  <c r="I41" i="23"/>
  <c r="J41" i="23"/>
  <c r="K41" i="23"/>
  <c r="L41" i="23"/>
  <c r="D41" i="23"/>
  <c r="E39" i="23"/>
  <c r="F39" i="23"/>
  <c r="G39" i="23"/>
  <c r="H39" i="23"/>
  <c r="I39" i="23"/>
  <c r="J39" i="23"/>
  <c r="K39" i="23"/>
  <c r="L39" i="23"/>
  <c r="D39" i="23"/>
  <c r="E38" i="23"/>
  <c r="F38" i="23"/>
  <c r="G38" i="23"/>
  <c r="H38" i="23"/>
  <c r="I38" i="23"/>
  <c r="J38" i="23"/>
  <c r="K38" i="23"/>
  <c r="L38" i="23"/>
  <c r="D38" i="23"/>
  <c r="E35" i="23"/>
  <c r="F35" i="23"/>
  <c r="G35" i="23"/>
  <c r="H35" i="23"/>
  <c r="I35" i="23"/>
  <c r="J35" i="23"/>
  <c r="K35" i="23"/>
  <c r="L35" i="23"/>
  <c r="D35" i="23"/>
  <c r="D29" i="23"/>
  <c r="D28" i="23"/>
  <c r="D27" i="23"/>
  <c r="D23" i="23"/>
  <c r="D22" i="23"/>
  <c r="D21" i="23"/>
  <c r="D19" i="23"/>
  <c r="D18" i="23"/>
  <c r="D15" i="23"/>
  <c r="N11" i="36" l="1"/>
  <c r="N12" i="36"/>
  <c r="N13" i="36"/>
  <c r="N14" i="36"/>
  <c r="N15" i="36"/>
  <c r="N16" i="36"/>
  <c r="N17" i="36"/>
  <c r="N18" i="36"/>
  <c r="N19" i="36"/>
  <c r="N20" i="36"/>
  <c r="N21" i="36"/>
  <c r="N22" i="36"/>
  <c r="N23" i="36"/>
  <c r="N24" i="36"/>
  <c r="N25" i="36"/>
  <c r="N26" i="36"/>
  <c r="N27" i="36"/>
  <c r="N28" i="36"/>
  <c r="N29" i="36"/>
  <c r="N30" i="36"/>
  <c r="E31" i="36"/>
  <c r="F31" i="36"/>
  <c r="G31" i="36"/>
  <c r="H31" i="36"/>
  <c r="I31" i="36"/>
  <c r="J31" i="36"/>
  <c r="K31" i="36"/>
  <c r="L31" i="36"/>
  <c r="M31" i="36"/>
  <c r="E32" i="36"/>
  <c r="F32" i="36"/>
  <c r="G32" i="36"/>
  <c r="H32" i="36"/>
  <c r="I32" i="36"/>
  <c r="J32" i="36"/>
  <c r="K32" i="36"/>
  <c r="L32" i="36"/>
  <c r="M32" i="36"/>
  <c r="N33" i="36"/>
  <c r="N34" i="36"/>
  <c r="N35" i="36" s="1"/>
  <c r="E35" i="36"/>
  <c r="F35" i="36"/>
  <c r="G35" i="36"/>
  <c r="H35" i="36"/>
  <c r="I35" i="36"/>
  <c r="J35" i="36"/>
  <c r="K35" i="36"/>
  <c r="L35" i="36"/>
  <c r="M35" i="36"/>
  <c r="N36" i="36"/>
  <c r="N37" i="36"/>
  <c r="N38" i="36" s="1"/>
  <c r="E38" i="36"/>
  <c r="F38" i="36"/>
  <c r="G38" i="36"/>
  <c r="H38" i="36"/>
  <c r="I38" i="36"/>
  <c r="J38" i="36"/>
  <c r="K38" i="36"/>
  <c r="L38" i="36"/>
  <c r="M38" i="36"/>
  <c r="N32" i="36" l="1"/>
  <c r="N31" i="36"/>
  <c r="N11" i="35"/>
  <c r="N12" i="35"/>
  <c r="N13" i="35"/>
  <c r="N14" i="35"/>
  <c r="N15" i="35"/>
  <c r="N16" i="35"/>
  <c r="N17" i="35"/>
  <c r="N18" i="35"/>
  <c r="N19" i="35"/>
  <c r="N20" i="35"/>
  <c r="N21" i="35"/>
  <c r="N22" i="35"/>
  <c r="N23" i="35"/>
  <c r="N24" i="35"/>
  <c r="N25" i="35"/>
  <c r="N26" i="35"/>
  <c r="N27" i="35"/>
  <c r="N28" i="35"/>
  <c r="N29" i="35"/>
  <c r="N30" i="35"/>
  <c r="E31" i="35"/>
  <c r="F31" i="35"/>
  <c r="G31" i="35"/>
  <c r="H31" i="35"/>
  <c r="I31" i="35"/>
  <c r="J31" i="35"/>
  <c r="K31" i="35"/>
  <c r="L31" i="35"/>
  <c r="M31" i="35"/>
  <c r="E32" i="35"/>
  <c r="F32" i="35"/>
  <c r="G32" i="35"/>
  <c r="H32" i="35"/>
  <c r="I32" i="35"/>
  <c r="J32" i="35"/>
  <c r="K32" i="35"/>
  <c r="L32" i="35"/>
  <c r="M32" i="35"/>
  <c r="N33" i="35"/>
  <c r="N34" i="35"/>
  <c r="E35" i="35"/>
  <c r="F35" i="35"/>
  <c r="G35" i="35"/>
  <c r="H35" i="35"/>
  <c r="I35" i="35"/>
  <c r="J35" i="35"/>
  <c r="K35" i="35"/>
  <c r="L35" i="35"/>
  <c r="M35" i="35"/>
  <c r="N36" i="35"/>
  <c r="N37" i="35"/>
  <c r="E38" i="35"/>
  <c r="F38" i="35"/>
  <c r="G38" i="35"/>
  <c r="H38" i="35"/>
  <c r="I38" i="35"/>
  <c r="J38" i="35"/>
  <c r="K38" i="35"/>
  <c r="L38" i="35"/>
  <c r="M38" i="35"/>
  <c r="N32" i="35" l="1"/>
  <c r="N38" i="35"/>
  <c r="N35" i="35"/>
  <c r="N31" i="35"/>
  <c r="N11" i="34"/>
  <c r="N12" i="34"/>
  <c r="N13" i="34"/>
  <c r="N14" i="34"/>
  <c r="N15" i="34"/>
  <c r="N16" i="34"/>
  <c r="N17" i="34"/>
  <c r="N18" i="34"/>
  <c r="N19" i="34"/>
  <c r="N20" i="34"/>
  <c r="N21" i="34"/>
  <c r="N22" i="34"/>
  <c r="N23" i="34"/>
  <c r="N24" i="34"/>
  <c r="N25" i="34"/>
  <c r="N26" i="34"/>
  <c r="N27" i="34"/>
  <c r="N28" i="34"/>
  <c r="N29" i="34"/>
  <c r="N30" i="34"/>
  <c r="N33" i="34"/>
  <c r="N34" i="34"/>
  <c r="N36" i="34"/>
  <c r="N37" i="34"/>
  <c r="E38" i="34"/>
  <c r="F38" i="34"/>
  <c r="G38" i="34"/>
  <c r="H38" i="34"/>
  <c r="I38" i="34"/>
  <c r="J38" i="34"/>
  <c r="K38" i="34"/>
  <c r="L38" i="34"/>
  <c r="M38" i="34"/>
  <c r="N11" i="33"/>
  <c r="N12" i="33"/>
  <c r="N13" i="33"/>
  <c r="N14" i="33"/>
  <c r="N15" i="33"/>
  <c r="N16" i="33"/>
  <c r="N17" i="33"/>
  <c r="N18" i="33"/>
  <c r="N19" i="33"/>
  <c r="N20" i="33"/>
  <c r="N21" i="33"/>
  <c r="N22" i="33"/>
  <c r="N23" i="33"/>
  <c r="N24" i="33"/>
  <c r="N25" i="33"/>
  <c r="N26" i="33"/>
  <c r="N27" i="33"/>
  <c r="N28" i="33"/>
  <c r="N29" i="33"/>
  <c r="N30" i="33"/>
  <c r="N33" i="33"/>
  <c r="N34" i="33"/>
  <c r="N36" i="33"/>
  <c r="N37" i="33"/>
  <c r="F38" i="33"/>
  <c r="G38" i="33"/>
  <c r="H38" i="33"/>
  <c r="I38" i="33"/>
  <c r="J38" i="33"/>
  <c r="K38" i="33"/>
  <c r="L38" i="33"/>
  <c r="M38" i="33"/>
  <c r="N38" i="33" l="1"/>
  <c r="N35" i="33"/>
  <c r="N31" i="33"/>
  <c r="N32" i="33"/>
  <c r="N32" i="34"/>
  <c r="N38" i="34"/>
  <c r="N35" i="34"/>
  <c r="N31" i="34"/>
  <c r="N11" i="32"/>
  <c r="N12" i="32"/>
  <c r="N13" i="32"/>
  <c r="N14" i="32"/>
  <c r="N15" i="32"/>
  <c r="N16" i="32"/>
  <c r="N17" i="32"/>
  <c r="N18" i="32"/>
  <c r="N19" i="32"/>
  <c r="N20" i="32"/>
  <c r="N21" i="32"/>
  <c r="N22" i="32"/>
  <c r="N23" i="32"/>
  <c r="N24" i="32"/>
  <c r="N25" i="32"/>
  <c r="N26" i="32"/>
  <c r="N27" i="32"/>
  <c r="N28" i="32"/>
  <c r="N29" i="32"/>
  <c r="N30" i="32"/>
  <c r="N33" i="32"/>
  <c r="N34" i="32"/>
  <c r="N36" i="32"/>
  <c r="N37" i="32"/>
  <c r="E38" i="32"/>
  <c r="F38" i="32"/>
  <c r="G38" i="32"/>
  <c r="H38" i="32"/>
  <c r="I38" i="32"/>
  <c r="J38" i="32"/>
  <c r="K38" i="32"/>
  <c r="L38" i="32"/>
  <c r="M38" i="32"/>
  <c r="N35" i="32" l="1"/>
  <c r="N38" i="32"/>
  <c r="N31" i="32"/>
  <c r="N32" i="32"/>
  <c r="N36" i="31"/>
  <c r="N37" i="31"/>
  <c r="E38" i="31"/>
  <c r="F38" i="31"/>
  <c r="G38" i="31"/>
  <c r="H38" i="31"/>
  <c r="I38" i="31"/>
  <c r="J38" i="31"/>
  <c r="K38" i="31"/>
  <c r="L38" i="31"/>
  <c r="M38" i="31"/>
  <c r="N11" i="30"/>
  <c r="N12" i="30"/>
  <c r="N13" i="30"/>
  <c r="N14" i="30"/>
  <c r="N15" i="30"/>
  <c r="N16" i="30"/>
  <c r="N17" i="30"/>
  <c r="N18" i="30"/>
  <c r="N19" i="30"/>
  <c r="N20" i="30"/>
  <c r="N21" i="30"/>
  <c r="N22" i="30"/>
  <c r="N23" i="30"/>
  <c r="N24" i="30"/>
  <c r="N25" i="30"/>
  <c r="N26" i="30"/>
  <c r="N27" i="30"/>
  <c r="N28" i="30"/>
  <c r="N29" i="30"/>
  <c r="N30" i="30"/>
  <c r="N33" i="30"/>
  <c r="N34" i="30"/>
  <c r="N36" i="30"/>
  <c r="N37" i="30"/>
  <c r="N38" i="30" l="1"/>
  <c r="N32" i="30"/>
  <c r="N35" i="30"/>
  <c r="N38" i="31"/>
  <c r="N31" i="30"/>
  <c r="N11" i="29"/>
  <c r="N12" i="29"/>
  <c r="N13" i="29"/>
  <c r="N14" i="29"/>
  <c r="N15" i="29"/>
  <c r="N16" i="29"/>
  <c r="N17" i="29"/>
  <c r="N18" i="29"/>
  <c r="N19" i="29"/>
  <c r="N20" i="29"/>
  <c r="N21" i="29"/>
  <c r="N22" i="29"/>
  <c r="N23" i="29"/>
  <c r="N24" i="29"/>
  <c r="N25" i="29"/>
  <c r="N26" i="29"/>
  <c r="N27" i="29"/>
  <c r="N28" i="29"/>
  <c r="N29" i="29"/>
  <c r="N30" i="29"/>
  <c r="N33" i="29"/>
  <c r="N34" i="29"/>
  <c r="N36" i="29"/>
  <c r="N37" i="29"/>
  <c r="E38" i="29"/>
  <c r="F38" i="29"/>
  <c r="G38" i="29"/>
  <c r="H38" i="29"/>
  <c r="I38" i="29"/>
  <c r="J38" i="29"/>
  <c r="K38" i="29"/>
  <c r="L38" i="29"/>
  <c r="M38" i="29"/>
  <c r="N32" i="29" l="1"/>
  <c r="N38" i="29"/>
  <c r="N35" i="29"/>
  <c r="N31" i="29"/>
  <c r="M38" i="28"/>
  <c r="L38" i="28"/>
  <c r="K38" i="28"/>
  <c r="J38" i="28"/>
  <c r="I38" i="28"/>
  <c r="H38" i="28"/>
  <c r="G38" i="28"/>
  <c r="F38" i="28"/>
  <c r="E38" i="28"/>
  <c r="N37" i="28"/>
  <c r="N36" i="28"/>
  <c r="N34" i="28"/>
  <c r="N33" i="28"/>
  <c r="N30" i="28"/>
  <c r="N29" i="28"/>
  <c r="N28" i="28"/>
  <c r="N27" i="28"/>
  <c r="N26" i="28"/>
  <c r="N25" i="28"/>
  <c r="N2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35" i="28" l="1"/>
  <c r="N32" i="28"/>
  <c r="N38" i="28"/>
  <c r="N31" i="28"/>
  <c r="L38" i="8"/>
  <c r="K38" i="8"/>
  <c r="J38" i="8"/>
  <c r="I38" i="8"/>
  <c r="H38" i="8"/>
  <c r="G38" i="8"/>
  <c r="F38" i="8"/>
  <c r="E38" i="8"/>
  <c r="N37" i="8"/>
  <c r="N36" i="8"/>
  <c r="N34" i="8"/>
  <c r="N33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35" i="8" l="1"/>
  <c r="N31" i="8"/>
  <c r="N32" i="8"/>
  <c r="N38" i="8"/>
  <c r="M38" i="6" l="1"/>
  <c r="L38" i="6"/>
  <c r="K38" i="6"/>
  <c r="J38" i="6"/>
  <c r="I38" i="6"/>
  <c r="H38" i="6"/>
  <c r="G38" i="6"/>
  <c r="F38" i="6"/>
  <c r="E38" i="6"/>
  <c r="N37" i="6"/>
  <c r="N36" i="6"/>
  <c r="M35" i="6"/>
  <c r="L35" i="6"/>
  <c r="K35" i="6"/>
  <c r="J35" i="6"/>
  <c r="I35" i="6"/>
  <c r="H35" i="6"/>
  <c r="G35" i="6"/>
  <c r="F35" i="6"/>
  <c r="E35" i="6"/>
  <c r="N34" i="6"/>
  <c r="N33" i="6"/>
  <c r="M32" i="6"/>
  <c r="L32" i="6"/>
  <c r="K32" i="6"/>
  <c r="J32" i="6"/>
  <c r="I32" i="6"/>
  <c r="H32" i="6"/>
  <c r="G32" i="6"/>
  <c r="F32" i="6"/>
  <c r="E32" i="6"/>
  <c r="M31" i="6"/>
  <c r="L31" i="6"/>
  <c r="K31" i="6"/>
  <c r="J31" i="6"/>
  <c r="I31" i="6"/>
  <c r="H31" i="6"/>
  <c r="G31" i="6"/>
  <c r="F31" i="6"/>
  <c r="E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38" i="6" l="1"/>
  <c r="N35" i="6"/>
  <c r="N32" i="6"/>
  <c r="N31" i="6"/>
  <c r="M23" i="23" l="1"/>
  <c r="N13" i="17" l="1"/>
  <c r="N11" i="17"/>
  <c r="M78" i="23" l="1"/>
  <c r="M102" i="23"/>
  <c r="M96" i="23"/>
  <c r="M81" i="23"/>
  <c r="M101" i="23"/>
  <c r="M100" i="23"/>
  <c r="M99" i="23"/>
  <c r="K105" i="23"/>
  <c r="I105" i="23"/>
  <c r="M76" i="23"/>
  <c r="M93" i="23"/>
  <c r="M73" i="23"/>
  <c r="G105" i="23"/>
  <c r="M91" i="23"/>
  <c r="E105" i="23"/>
  <c r="M89" i="23"/>
  <c r="M69" i="23"/>
  <c r="M87" i="23"/>
  <c r="M103" i="23"/>
  <c r="M77" i="23"/>
  <c r="M97" i="23"/>
  <c r="M75" i="23"/>
  <c r="M95" i="23"/>
  <c r="L105" i="23"/>
  <c r="H105" i="23"/>
  <c r="J105" i="23"/>
  <c r="F105" i="23"/>
  <c r="M90" i="23"/>
  <c r="M94" i="23"/>
  <c r="M98" i="23"/>
  <c r="M88" i="23"/>
  <c r="M92" i="23"/>
  <c r="M104" i="23"/>
  <c r="D105" i="23"/>
  <c r="M86" i="23"/>
  <c r="M70" i="23"/>
  <c r="M74" i="23"/>
  <c r="M82" i="23"/>
  <c r="M67" i="23"/>
  <c r="M71" i="23"/>
  <c r="M79" i="23"/>
  <c r="M83" i="23"/>
  <c r="M68" i="23"/>
  <c r="M72" i="23"/>
  <c r="M80" i="23"/>
  <c r="M84" i="23"/>
  <c r="M66" i="23"/>
  <c r="M105" i="23" l="1"/>
  <c r="M85" i="23"/>
  <c r="E32" i="23" l="1"/>
  <c r="F32" i="23"/>
  <c r="G32" i="23"/>
  <c r="H32" i="23"/>
  <c r="I32" i="23"/>
  <c r="J32" i="23"/>
  <c r="K32" i="23"/>
  <c r="L32" i="23"/>
  <c r="E33" i="23"/>
  <c r="F33" i="23"/>
  <c r="G33" i="23"/>
  <c r="H33" i="23"/>
  <c r="I33" i="23"/>
  <c r="J33" i="23"/>
  <c r="K33" i="23"/>
  <c r="L33" i="23"/>
  <c r="E34" i="23"/>
  <c r="F34" i="23"/>
  <c r="G34" i="23"/>
  <c r="H34" i="23"/>
  <c r="I34" i="23"/>
  <c r="J34" i="23"/>
  <c r="K34" i="23"/>
  <c r="L34" i="23"/>
  <c r="E36" i="23"/>
  <c r="F36" i="23"/>
  <c r="G36" i="23"/>
  <c r="H36" i="23"/>
  <c r="I36" i="23"/>
  <c r="J36" i="23"/>
  <c r="K36" i="23"/>
  <c r="L36" i="23"/>
  <c r="E40" i="23"/>
  <c r="F40" i="23"/>
  <c r="G40" i="23"/>
  <c r="H40" i="23"/>
  <c r="I40" i="23"/>
  <c r="J40" i="23"/>
  <c r="K40" i="23"/>
  <c r="L40" i="23"/>
  <c r="E45" i="23"/>
  <c r="F45" i="23"/>
  <c r="G45" i="23"/>
  <c r="H45" i="23"/>
  <c r="I45" i="23"/>
  <c r="J45" i="23"/>
  <c r="K45" i="23"/>
  <c r="L45" i="23"/>
  <c r="E46" i="23"/>
  <c r="F46" i="23"/>
  <c r="G46" i="23"/>
  <c r="H46" i="23"/>
  <c r="I46" i="23"/>
  <c r="J46" i="23"/>
  <c r="K46" i="23"/>
  <c r="L46" i="23"/>
  <c r="D46" i="23"/>
  <c r="D45" i="23"/>
  <c r="D40" i="23"/>
  <c r="D36" i="23"/>
  <c r="D34" i="23"/>
  <c r="D33" i="23"/>
  <c r="D32" i="23"/>
  <c r="M34" i="23" l="1"/>
  <c r="M41" i="23"/>
  <c r="M36" i="23"/>
  <c r="M32" i="23"/>
  <c r="M48" i="23"/>
  <c r="I51" i="23"/>
  <c r="M45" i="23"/>
  <c r="M44" i="23"/>
  <c r="E51" i="23"/>
  <c r="M39" i="23"/>
  <c r="M37" i="23"/>
  <c r="M35" i="23"/>
  <c r="M33" i="23"/>
  <c r="M50" i="23"/>
  <c r="K51" i="23"/>
  <c r="G51" i="23"/>
  <c r="M43" i="23"/>
  <c r="M47" i="23"/>
  <c r="M49" i="23"/>
  <c r="M46" i="23"/>
  <c r="M42" i="23"/>
  <c r="F51" i="23"/>
  <c r="J51" i="23"/>
  <c r="H51" i="23"/>
  <c r="L51" i="23"/>
  <c r="M38" i="23"/>
  <c r="M40" i="23"/>
  <c r="D51" i="23"/>
  <c r="M51" i="23" l="1"/>
  <c r="D26" i="23" l="1"/>
  <c r="D25" i="23"/>
  <c r="D20" i="23"/>
  <c r="D16" i="23"/>
  <c r="D14" i="23"/>
  <c r="D13" i="23"/>
  <c r="D12" i="23"/>
  <c r="M38" i="22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2" i="17"/>
  <c r="N37" i="16"/>
  <c r="N36" i="16"/>
  <c r="N34" i="16"/>
  <c r="N33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M38" i="11"/>
  <c r="L38" i="11"/>
  <c r="K38" i="11"/>
  <c r="J38" i="11"/>
  <c r="I38" i="11"/>
  <c r="H38" i="11"/>
  <c r="G38" i="11"/>
  <c r="F38" i="11"/>
  <c r="E38" i="11"/>
  <c r="N37" i="11"/>
  <c r="N36" i="11"/>
  <c r="N34" i="11"/>
  <c r="N33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37" i="7"/>
  <c r="N36" i="7"/>
  <c r="N34" i="7"/>
  <c r="N33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M38" i="5"/>
  <c r="L38" i="5"/>
  <c r="K38" i="5"/>
  <c r="J38" i="5"/>
  <c r="I38" i="5"/>
  <c r="H38" i="5"/>
  <c r="G38" i="5"/>
  <c r="F38" i="5"/>
  <c r="E38" i="5"/>
  <c r="N37" i="5"/>
  <c r="N36" i="5"/>
  <c r="M35" i="5"/>
  <c r="L35" i="5"/>
  <c r="K35" i="5"/>
  <c r="J35" i="5"/>
  <c r="I35" i="5"/>
  <c r="H35" i="5"/>
  <c r="G35" i="5"/>
  <c r="F35" i="5"/>
  <c r="E35" i="5"/>
  <c r="N34" i="5"/>
  <c r="N33" i="5"/>
  <c r="M32" i="5"/>
  <c r="L32" i="5"/>
  <c r="K32" i="5"/>
  <c r="J32" i="5"/>
  <c r="I32" i="5"/>
  <c r="H32" i="5"/>
  <c r="G32" i="5"/>
  <c r="F32" i="5"/>
  <c r="E32" i="5"/>
  <c r="M31" i="5"/>
  <c r="L31" i="5"/>
  <c r="K31" i="5"/>
  <c r="J31" i="5"/>
  <c r="I31" i="5"/>
  <c r="H31" i="5"/>
  <c r="G31" i="5"/>
  <c r="F31" i="5"/>
  <c r="E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M38" i="4"/>
  <c r="L38" i="4"/>
  <c r="K38" i="4"/>
  <c r="J38" i="4"/>
  <c r="I38" i="4"/>
  <c r="H38" i="4"/>
  <c r="G38" i="4"/>
  <c r="F38" i="4"/>
  <c r="E38" i="4"/>
  <c r="M35" i="4"/>
  <c r="L35" i="4"/>
  <c r="K35" i="4"/>
  <c r="J35" i="4"/>
  <c r="I35" i="4"/>
  <c r="H35" i="4"/>
  <c r="G35" i="4"/>
  <c r="F35" i="4"/>
  <c r="E35" i="4"/>
  <c r="F38" i="1"/>
  <c r="G38" i="1"/>
  <c r="H38" i="1"/>
  <c r="I38" i="1"/>
  <c r="J38" i="1"/>
  <c r="K38" i="1"/>
  <c r="L38" i="1"/>
  <c r="M38" i="1"/>
  <c r="E38" i="1"/>
  <c r="F35" i="1"/>
  <c r="G35" i="1"/>
  <c r="H35" i="1"/>
  <c r="I35" i="1"/>
  <c r="J35" i="1"/>
  <c r="K35" i="1"/>
  <c r="L35" i="1"/>
  <c r="M35" i="1"/>
  <c r="E35" i="1"/>
  <c r="N37" i="1"/>
  <c r="N36" i="1"/>
  <c r="N34" i="1"/>
  <c r="N33" i="1"/>
  <c r="F32" i="1"/>
  <c r="G32" i="1"/>
  <c r="H32" i="1"/>
  <c r="I32" i="1"/>
  <c r="J32" i="1"/>
  <c r="K32" i="1"/>
  <c r="L32" i="1"/>
  <c r="M32" i="1"/>
  <c r="E32" i="1"/>
  <c r="F31" i="1"/>
  <c r="G31" i="1"/>
  <c r="H31" i="1"/>
  <c r="I31" i="1"/>
  <c r="J31" i="1"/>
  <c r="K31" i="1"/>
  <c r="L31" i="1"/>
  <c r="M31" i="1"/>
  <c r="E3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11" i="1"/>
  <c r="L32" i="22" l="1"/>
  <c r="M32" i="22"/>
  <c r="K32" i="22"/>
  <c r="J32" i="22"/>
  <c r="I32" i="22"/>
  <c r="H32" i="22"/>
  <c r="G32" i="22"/>
  <c r="F32" i="22"/>
  <c r="E32" i="22"/>
  <c r="H38" i="22"/>
  <c r="N38" i="1"/>
  <c r="N38" i="5"/>
  <c r="K38" i="22"/>
  <c r="K35" i="22"/>
  <c r="N32" i="11"/>
  <c r="M35" i="22"/>
  <c r="L38" i="22"/>
  <c r="L35" i="22"/>
  <c r="J38" i="22"/>
  <c r="F38" i="22"/>
  <c r="H35" i="22"/>
  <c r="N35" i="5"/>
  <c r="N22" i="22"/>
  <c r="N35" i="11"/>
  <c r="L31" i="23"/>
  <c r="H31" i="23"/>
  <c r="E35" i="22"/>
  <c r="F35" i="22"/>
  <c r="N35" i="1"/>
  <c r="N32" i="1"/>
  <c r="N31" i="1"/>
  <c r="N30" i="22"/>
  <c r="N28" i="22"/>
  <c r="N26" i="22"/>
  <c r="N24" i="22"/>
  <c r="N20" i="22"/>
  <c r="N18" i="22"/>
  <c r="N16" i="22"/>
  <c r="N14" i="22"/>
  <c r="N32" i="16"/>
  <c r="N35" i="16"/>
  <c r="J35" i="22"/>
  <c r="N33" i="22"/>
  <c r="N38" i="16"/>
  <c r="I35" i="22"/>
  <c r="G38" i="22"/>
  <c r="E31" i="23"/>
  <c r="D31" i="23"/>
  <c r="I31" i="23"/>
  <c r="K31" i="23"/>
  <c r="G31" i="23"/>
  <c r="J31" i="23"/>
  <c r="F31" i="23"/>
  <c r="M30" i="23"/>
  <c r="M19" i="23"/>
  <c r="M20" i="23"/>
  <c r="M28" i="23"/>
  <c r="M27" i="23"/>
  <c r="M15" i="23"/>
  <c r="M16" i="23"/>
  <c r="M26" i="23"/>
  <c r="M17" i="23"/>
  <c r="M14" i="23"/>
  <c r="M22" i="23"/>
  <c r="M18" i="23"/>
  <c r="M25" i="23"/>
  <c r="M21" i="23"/>
  <c r="M29" i="23"/>
  <c r="M13" i="23"/>
  <c r="M12" i="23"/>
  <c r="N36" i="22"/>
  <c r="I38" i="22"/>
  <c r="N37" i="22"/>
  <c r="E38" i="22"/>
  <c r="G35" i="22"/>
  <c r="N34" i="22"/>
  <c r="N21" i="22"/>
  <c r="N29" i="22"/>
  <c r="N15" i="22"/>
  <c r="N12" i="22"/>
  <c r="N25" i="22"/>
  <c r="N17" i="22"/>
  <c r="N13" i="22"/>
  <c r="N23" i="22"/>
  <c r="N27" i="22"/>
  <c r="N19" i="22"/>
  <c r="N11" i="22"/>
  <c r="N32" i="17"/>
  <c r="N31" i="17"/>
  <c r="N31" i="16"/>
  <c r="N38" i="11"/>
  <c r="N31" i="11"/>
  <c r="N38" i="7"/>
  <c r="N35" i="7"/>
  <c r="N32" i="7"/>
  <c r="N31" i="7"/>
  <c r="N32" i="5"/>
  <c r="N31" i="5"/>
  <c r="M31" i="23" l="1"/>
  <c r="N35" i="22"/>
  <c r="N32" i="22"/>
  <c r="N38" i="22"/>
  <c r="N31" i="22"/>
</calcChain>
</file>

<file path=xl/sharedStrings.xml><?xml version="1.0" encoding="utf-8"?>
<sst xmlns="http://schemas.openxmlformats.org/spreadsheetml/2006/main" count="1254" uniqueCount="101">
  <si>
    <t>TIPO DE VEHÍCULO</t>
  </si>
  <si>
    <t>TURISMOS PARTICULARES</t>
  </si>
  <si>
    <t>RESTO TURISMOS</t>
  </si>
  <si>
    <t>MERCANCÍAS PMA &lt; 3500</t>
  </si>
  <si>
    <t>MERCANCIAS PMA &gt; 3500</t>
  </si>
  <si>
    <t>AUTOBUSES</t>
  </si>
  <si>
    <t>VEHÍCULOS AGRICOLAS</t>
  </si>
  <si>
    <t>OTROS</t>
  </si>
  <si>
    <t>TOTAL</t>
  </si>
  <si>
    <t>FRECUENCIA DE DEFECTOS</t>
  </si>
  <si>
    <t>MOTOCICL. Y CICLOMOTOR.</t>
  </si>
  <si>
    <t>REMOLQUES Y SEMIRREMOL.</t>
  </si>
  <si>
    <t>CAPÍTULO 1</t>
  </si>
  <si>
    <t>Identificación</t>
  </si>
  <si>
    <t>DG</t>
  </si>
  <si>
    <t>DL</t>
  </si>
  <si>
    <t>CAPÍTULO 2</t>
  </si>
  <si>
    <t>CAPÍTULO 3</t>
  </si>
  <si>
    <t>CAPÍTULO 4</t>
  </si>
  <si>
    <t>CAPÍTULO 5</t>
  </si>
  <si>
    <t>CAPÍTULO 6</t>
  </si>
  <si>
    <t>CAPÍTULO 8</t>
  </si>
  <si>
    <t>CAPÍTULO 9</t>
  </si>
  <si>
    <t>CAPÍTULO 10</t>
  </si>
  <si>
    <t>Acondicionamiento Interior</t>
  </si>
  <si>
    <t>Alumbrado y Señalización</t>
  </si>
  <si>
    <t>Emisiones Contaminantes</t>
  </si>
  <si>
    <t>Frenos</t>
  </si>
  <si>
    <t>Dirección</t>
  </si>
  <si>
    <t>Ejes, Ruedas, Neumáticos, Suspensión</t>
  </si>
  <si>
    <t>Acond. Ext. Carrocería y Chasis</t>
  </si>
  <si>
    <t>Motor y Transmisión</t>
  </si>
  <si>
    <t>Otros</t>
  </si>
  <si>
    <r>
      <rPr>
        <b/>
        <sz val="11"/>
        <color theme="1"/>
        <rFont val="Calibri"/>
        <family val="2"/>
        <scheme val="minor"/>
      </rPr>
      <t>CAPÍTU</t>
    </r>
    <r>
      <rPr>
        <sz val="11"/>
        <color theme="1"/>
        <rFont val="Calibri"/>
        <family val="2"/>
        <scheme val="minor"/>
      </rPr>
      <t>LO 7</t>
    </r>
  </si>
  <si>
    <t>TOTAL DEFECTOS</t>
  </si>
  <si>
    <t>Favorables</t>
  </si>
  <si>
    <t>Rechazados</t>
  </si>
  <si>
    <t>% de Rechazados</t>
  </si>
  <si>
    <t>Primera
Inspecc.</t>
  </si>
  <si>
    <t>Otras
Inspecc.</t>
  </si>
  <si>
    <t>VEHÍCULOS TOTALES</t>
  </si>
  <si>
    <r>
      <t xml:space="preserve">DEFECTOS
</t>
    </r>
    <r>
      <rPr>
        <sz val="9"/>
        <color theme="0"/>
        <rFont val="Calibri"/>
        <family val="2"/>
        <scheme val="minor"/>
      </rPr>
      <t>DG: Deficiencia Grave
DL: Deficiencia Leva</t>
    </r>
  </si>
  <si>
    <t>ANDALUCÍA</t>
  </si>
  <si>
    <t>ARAGÓN</t>
  </si>
  <si>
    <t>ASTURIAS</t>
  </si>
  <si>
    <t>BALEARES</t>
  </si>
  <si>
    <t>CANARIAS</t>
  </si>
  <si>
    <t>CANTABRIA</t>
  </si>
  <si>
    <t>CASTILLA LA MANCHA</t>
  </si>
  <si>
    <t>CASTILLA Y LEÓN</t>
  </si>
  <si>
    <t>CATALUÑA</t>
  </si>
  <si>
    <t>CEUTA</t>
  </si>
  <si>
    <t>EXTREMADURA</t>
  </si>
  <si>
    <t>GALICIA</t>
  </si>
  <si>
    <t>MADRID</t>
  </si>
  <si>
    <t>MELILLA</t>
  </si>
  <si>
    <t>NAVARRA</t>
  </si>
  <si>
    <t>PAÍS VASCO</t>
  </si>
  <si>
    <t>LA RIOJA</t>
  </si>
  <si>
    <t>VALENCIA</t>
  </si>
  <si>
    <t>MURCIA</t>
  </si>
  <si>
    <t>VEHÍCULOS CON INSPECCIÓN FAVORABLE</t>
  </si>
  <si>
    <t>VEHÍCULOS RECHAZADOS EN INSPECCIÓN</t>
  </si>
  <si>
    <t>CAPÍTULO 7</t>
  </si>
  <si>
    <r>
      <t xml:space="preserve">DEFECTOS
</t>
    </r>
    <r>
      <rPr>
        <sz val="9"/>
        <color rgb="FFFFFFFF"/>
        <rFont val="Calibri"/>
        <family val="2"/>
      </rPr>
      <t>DG: Deficiencia Grave</t>
    </r>
    <r>
      <rPr>
        <sz val="9"/>
        <color rgb="FFFFFFFF"/>
        <rFont val="Calibri"/>
        <family val="2"/>
      </rPr>
      <t xml:space="preserve">
DL: Deficiencia Leva</t>
    </r>
  </si>
  <si>
    <r>
      <rPr>
        <b/>
        <sz val="11"/>
        <color rgb="FF000000"/>
        <rFont val="Calibri"/>
        <family val="2"/>
      </rPr>
      <t>CAPÍTU</t>
    </r>
    <r>
      <rPr>
        <sz val="11"/>
        <color rgb="FF000000"/>
        <rFont val="Calibri"/>
        <family val="2"/>
      </rPr>
      <t>LO 7</t>
    </r>
  </si>
  <si>
    <t>NÚMERO DE INSPECCIONES</t>
  </si>
  <si>
    <r>
      <rPr>
        <b/>
        <sz val="11"/>
        <color indexed="8"/>
        <rFont val="Calibri"/>
        <family val="2"/>
      </rPr>
      <t>CAPÍTU</t>
    </r>
    <r>
      <rPr>
        <sz val="11"/>
        <color theme="1"/>
        <rFont val="Calibri"/>
        <family val="2"/>
        <scheme val="minor"/>
      </rPr>
      <t>LO 7</t>
    </r>
  </si>
  <si>
    <r>
      <t xml:space="preserve">DEFECTOS
</t>
    </r>
    <r>
      <rPr>
        <sz val="9"/>
        <color indexed="9"/>
        <rFont val="Calibri"/>
        <family val="2"/>
      </rPr>
      <t>DG: Deficiencia Grave
DL: Deficiencia Leva</t>
    </r>
  </si>
  <si>
    <t>VEHÍCULOS RECHAZADOS EN PRIMERA INSPECCIÓN</t>
  </si>
  <si>
    <r>
      <rPr>
        <b/>
        <sz val="14"/>
        <color theme="1"/>
        <rFont val="Calibri"/>
        <family val="2"/>
        <scheme val="minor"/>
      </rPr>
      <t>PRIMERAS</t>
    </r>
    <r>
      <rPr>
        <sz val="14"/>
        <color theme="1"/>
        <rFont val="Calibri"/>
        <family val="2"/>
        <scheme val="minor"/>
      </rPr>
      <t xml:space="preserve"> INSPECCIONES POR COMUNIDADES AUTÓNOMAS </t>
    </r>
  </si>
  <si>
    <r>
      <rPr>
        <b/>
        <sz val="14"/>
        <color theme="1"/>
        <rFont val="Calibri"/>
        <family val="2"/>
        <scheme val="minor"/>
      </rPr>
      <t>OTRAS</t>
    </r>
    <r>
      <rPr>
        <sz val="14"/>
        <color theme="1"/>
        <rFont val="Calibri"/>
        <family val="2"/>
        <scheme val="minor"/>
      </rPr>
      <t xml:space="preserve"> INSPECCIONES POR COMUNIDADES AUTÓNOMAS </t>
    </r>
  </si>
  <si>
    <t>M1 ambul. y taxis</t>
  </si>
  <si>
    <t>Resto M1</t>
  </si>
  <si>
    <t>L y Quads</t>
  </si>
  <si>
    <t>N1</t>
  </si>
  <si>
    <t>N2 y N3</t>
  </si>
  <si>
    <t>M2 y M3</t>
  </si>
  <si>
    <t>O</t>
  </si>
  <si>
    <t>T</t>
  </si>
  <si>
    <t>Resto</t>
  </si>
  <si>
    <t>DATOS DE LAS INSPECCIONES PERIÓDICAS
ITV 2024
ISLAS BALEARES</t>
  </si>
  <si>
    <t>DATOS DE LAS INSPECCIONES PERIÓDICAS
ITV 2024
ASTURIAS</t>
  </si>
  <si>
    <t>DATOS DE LAS INSPECCIONES PERIÓDICAS
ITV 2024
ARAGÓN</t>
  </si>
  <si>
    <t>DATOS DE LAS INSPECCIONES PERIÓDICAS
ITV 2024
ANDALUCIA</t>
  </si>
  <si>
    <t>DATOS DE LAS INSPECCIONES PERIÓDICAS
ITV 2024
CASTILLA LA MANCHA</t>
  </si>
  <si>
    <t>DATOS DE LAS INSPECCIONES PERIÓDICAS
ITV 2024
CASTILLA Y LEÓN</t>
  </si>
  <si>
    <t>DATOS DE LAS INSPECCIONES PERIÓDICAS
ITV 2024
CATALUÑA</t>
  </si>
  <si>
    <t>DATOS DE LAS INSPECCIONES PERIÓDICAS
ITV 2024
CEUTA</t>
  </si>
  <si>
    <t>DATOS DE LAS INSPECCIONES PERIÓDICAS
ITV 2024
 EXTREMADURA</t>
  </si>
  <si>
    <t>DATOS DE LAS INSPECCIONES PERIÓDICAS
ITV 2024
GALICIA</t>
  </si>
  <si>
    <t>DATOS DE LAS INSPECCIONES PERIÓDICAS
ITV 2024
LA RIOJA</t>
  </si>
  <si>
    <t>DATOS DE LAS INSPECCIONES PERIÓDICAS
ITV 2024
COMUNIDAD DE MADRID</t>
  </si>
  <si>
    <t>DATOS DE LAS INSPECCIONES PERIÓDICAS
ITV 2024
MELILLA</t>
  </si>
  <si>
    <t>DATOS DE LAS INSPECCIONES PERIÓDICAS
ITV 2024
COMUNIDAD FORAL DE NAVARRA</t>
  </si>
  <si>
    <t>DATOS DE LAS INSPECCIONES PERIÓDICAS
ITV 2024
COMUNIDAD VALENCIANA</t>
  </si>
  <si>
    <t>DATOS DE LAS INSPECCIONES PERIÓDICAS
ITV 2024
CANARIAS</t>
  </si>
  <si>
    <t>DATOS DE LAS INSPECCIONES PERIÓDICAS
ITV 2024
CANTABRIA</t>
  </si>
  <si>
    <t>DATOS DE LAS INSPECCIONES PERIÓDICAS
ITV 2024
REGIÓN DE MURCIA</t>
  </si>
  <si>
    <t>DATOS DE LAS INSPECCIONES PERIÓDICAS
ITV 2024
Euskadi / País Vasco</t>
  </si>
  <si>
    <t>DATOS DE LAS INSPECCIONES PERIÓDICAS
ITV 2024
TOTAL ESPAÑA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</si>
</sst>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[$-C0A]General"/>
    <numFmt numFmtId="166" formatCode="#,##0.00&quot; &quot;[$€-C0A];[Red]&quot;-&quot;#,##0.00&quot; &quot;[$€-C0A]"/>
    <numFmt numFmtId="167" formatCode="_-* #,##0.00\ _€_-;\-* #,##0.00\ _€_-;_-* \-??\ _€_-;_-@_-"/>
    <numFmt numFmtId="168" formatCode="#,##0.00\ [$€-C0A];[Red]\-#,##0.00\ [$€-C0A]"/>
  </numFmts>
  <fonts count="3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9"/>
      <color rgb="FFFFFFFF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16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9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name val="Arial"/>
      <family val="2"/>
      <charset val="1"/>
    </font>
    <font>
      <b/>
      <i/>
      <u/>
      <sz val="11"/>
      <color rgb="FF000000"/>
      <name val="Arial"/>
      <family val="2"/>
      <charset val="1"/>
    </font>
    <font>
      <sz val="10"/>
      <name val="Arial"/>
    </font>
    <font>
      <sz val="11"/>
      <color theme="1"/>
      <name val="Calibri"/>
      <family val="2"/>
      <charset val="1"/>
    </font>
    <font>
      <b/>
      <i/>
      <sz val="16"/>
      <color theme="1"/>
      <name val="Arial"/>
      <family val="2"/>
      <charset val="1"/>
    </font>
    <font>
      <sz val="11"/>
      <color theme="1"/>
      <name val="Arial"/>
      <family val="2"/>
      <charset val="1"/>
    </font>
    <font>
      <b/>
      <i/>
      <u/>
      <sz val="11"/>
      <color theme="1"/>
      <name val="Arial"/>
      <family val="2"/>
      <charset val="1"/>
    </font>
    <font>
      <sz val="18"/>
      <color theme="1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gradientFill degree="90">
        <stop position="0">
          <color rgb="FFFFFFCC"/>
        </stop>
        <stop position="1">
          <color rgb="FFFFFF99"/>
        </stop>
      </gradient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ECFF"/>
        <bgColor rgb="FFCC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8">
    <xf numFmtId="0" fontId="0" fillId="0" borderId="0"/>
    <xf numFmtId="0" fontId="12" fillId="0" borderId="0"/>
    <xf numFmtId="0" fontId="14" fillId="0" borderId="0"/>
    <xf numFmtId="165" fontId="15" fillId="0" borderId="0"/>
    <xf numFmtId="0" fontId="16" fillId="0" borderId="0">
      <alignment horizontal="center"/>
    </xf>
    <xf numFmtId="0" fontId="16" fillId="0" borderId="0">
      <alignment horizontal="center" textRotation="90"/>
    </xf>
    <xf numFmtId="0" fontId="17" fillId="0" borderId="0"/>
    <xf numFmtId="166" fontId="17" fillId="0" borderId="0"/>
    <xf numFmtId="0" fontId="20" fillId="0" borderId="0"/>
    <xf numFmtId="0" fontId="13" fillId="0" borderId="0"/>
    <xf numFmtId="0" fontId="15" fillId="0" borderId="0"/>
    <xf numFmtId="0" fontId="23" fillId="0" borderId="0"/>
    <xf numFmtId="0" fontId="22" fillId="0" borderId="0"/>
    <xf numFmtId="164" fontId="22" fillId="0" borderId="0" applyFont="0" applyFill="0" applyBorder="0" applyAlignment="0" applyProtection="0"/>
    <xf numFmtId="0" fontId="23" fillId="0" borderId="0"/>
    <xf numFmtId="0" fontId="29" fillId="0" borderId="0">
      <alignment horizontal="center"/>
    </xf>
    <xf numFmtId="167" fontId="12" fillId="0" borderId="0" applyBorder="0" applyProtection="0"/>
    <xf numFmtId="0" fontId="30" fillId="0" borderId="0"/>
    <xf numFmtId="0" fontId="31" fillId="0" borderId="0"/>
    <xf numFmtId="0" fontId="31" fillId="0" borderId="0"/>
    <xf numFmtId="0" fontId="12" fillId="0" borderId="0"/>
    <xf numFmtId="0" fontId="31" fillId="0" borderId="0"/>
    <xf numFmtId="0" fontId="12" fillId="0" borderId="0"/>
    <xf numFmtId="0" fontId="32" fillId="0" borderId="0"/>
    <xf numFmtId="168" fontId="32" fillId="0" borderId="0"/>
    <xf numFmtId="0" fontId="33" fillId="0" borderId="0"/>
    <xf numFmtId="0" fontId="13" fillId="0" borderId="0"/>
    <xf numFmtId="0" fontId="29" fillId="0" borderId="0">
      <alignment horizontal="center" textRotation="90"/>
    </xf>
    <xf numFmtId="0" fontId="13" fillId="0" borderId="0"/>
    <xf numFmtId="164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4" fillId="0" borderId="0"/>
    <xf numFmtId="0" fontId="35" fillId="0" borderId="0">
      <alignment horizontal="center"/>
    </xf>
    <xf numFmtId="0" fontId="35" fillId="0" borderId="0">
      <alignment horizontal="center" textRotation="90"/>
    </xf>
    <xf numFmtId="167" fontId="34" fillId="0" borderId="0" applyBorder="0" applyProtection="0"/>
    <xf numFmtId="0" fontId="36" fillId="0" borderId="0"/>
    <xf numFmtId="0" fontId="37" fillId="0" borderId="0"/>
    <xf numFmtId="168" fontId="37" fillId="0" borderId="0"/>
  </cellStyleXfs>
  <cellXfs count="165">
    <xf numFmtId="0" fontId="0" fillId="0" borderId="0" xfId="0"/>
    <xf numFmtId="0" fontId="3" fillId="0" borderId="0" xfId="0" applyFont="1" applyAlignment="1">
      <alignment horizontal="center" vertical="center"/>
    </xf>
    <xf numFmtId="3" fontId="0" fillId="2" borderId="4" xfId="0" applyNumberFormat="1" applyFill="1" applyBorder="1"/>
    <xf numFmtId="3" fontId="2" fillId="2" borderId="4" xfId="0" applyNumberFormat="1" applyFont="1" applyFill="1" applyBorder="1"/>
    <xf numFmtId="3" fontId="2" fillId="3" borderId="5" xfId="0" applyNumberFormat="1" applyFont="1" applyFill="1" applyBorder="1"/>
    <xf numFmtId="3" fontId="0" fillId="3" borderId="4" xfId="0" applyNumberFormat="1" applyFill="1" applyBorder="1"/>
    <xf numFmtId="3" fontId="2" fillId="5" borderId="4" xfId="0" applyNumberFormat="1" applyFont="1" applyFill="1" applyBorder="1"/>
    <xf numFmtId="3" fontId="2" fillId="6" borderId="12" xfId="0" applyNumberFormat="1" applyFont="1" applyFill="1" applyBorder="1"/>
    <xf numFmtId="3" fontId="2" fillId="5" borderId="12" xfId="0" applyNumberFormat="1" applyFont="1" applyFill="1" applyBorder="1"/>
    <xf numFmtId="10" fontId="2" fillId="7" borderId="5" xfId="0" applyNumberFormat="1" applyFont="1" applyFill="1" applyBorder="1"/>
    <xf numFmtId="0" fontId="0" fillId="2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3" fontId="2" fillId="2" borderId="1" xfId="0" applyNumberFormat="1" applyFont="1" applyFill="1" applyBorder="1"/>
    <xf numFmtId="3" fontId="2" fillId="3" borderId="1" xfId="0" applyNumberFormat="1" applyFont="1" applyFill="1" applyBorder="1"/>
    <xf numFmtId="3" fontId="2" fillId="6" borderId="1" xfId="0" applyNumberFormat="1" applyFont="1" applyFill="1" applyBorder="1"/>
    <xf numFmtId="3" fontId="0" fillId="12" borderId="4" xfId="0" applyNumberFormat="1" applyFill="1" applyBorder="1"/>
    <xf numFmtId="3" fontId="0" fillId="10" borderId="4" xfId="0" applyNumberFormat="1" applyFill="1" applyBorder="1"/>
    <xf numFmtId="3" fontId="0" fillId="11" borderId="5" xfId="0" applyNumberFormat="1" applyFill="1" applyBorder="1"/>
    <xf numFmtId="3" fontId="0" fillId="9" borderId="12" xfId="0" applyNumberFormat="1" applyFill="1" applyBorder="1"/>
    <xf numFmtId="3" fontId="0" fillId="12" borderId="12" xfId="0" applyNumberFormat="1" applyFill="1" applyBorder="1"/>
    <xf numFmtId="3" fontId="0" fillId="0" borderId="0" xfId="0" applyNumberFormat="1"/>
    <xf numFmtId="0" fontId="0" fillId="0" borderId="0" xfId="0"/>
    <xf numFmtId="0" fontId="0" fillId="2" borderId="12" xfId="0" applyFill="1" applyBorder="1" applyAlignment="1">
      <alignment horizontal="left"/>
    </xf>
    <xf numFmtId="3" fontId="0" fillId="2" borderId="4" xfId="0" applyNumberFormat="1" applyFill="1" applyBorder="1"/>
    <xf numFmtId="3" fontId="2" fillId="2" borderId="4" xfId="0" applyNumberFormat="1" applyFont="1" applyFill="1" applyBorder="1"/>
    <xf numFmtId="0" fontId="0" fillId="3" borderId="5" xfId="0" applyFill="1" applyBorder="1" applyAlignment="1">
      <alignment horizontal="left"/>
    </xf>
    <xf numFmtId="3" fontId="0" fillId="3" borderId="5" xfId="0" applyNumberFormat="1" applyFill="1" applyBorder="1"/>
    <xf numFmtId="3" fontId="2" fillId="3" borderId="5" xfId="0" applyNumberFormat="1" applyFont="1" applyFill="1" applyBorder="1"/>
    <xf numFmtId="0" fontId="0" fillId="2" borderId="4" xfId="0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3" fontId="2" fillId="5" borderId="4" xfId="0" applyNumberFormat="1" applyFont="1" applyFill="1" applyBorder="1"/>
    <xf numFmtId="3" fontId="2" fillId="6" borderId="12" xfId="0" applyNumberFormat="1" applyFont="1" applyFill="1" applyBorder="1"/>
    <xf numFmtId="10" fontId="2" fillId="7" borderId="5" xfId="0" applyNumberFormat="1" applyFont="1" applyFill="1" applyBorder="1"/>
    <xf numFmtId="3" fontId="2" fillId="5" borderId="12" xfId="0" applyNumberFormat="1" applyFont="1" applyFill="1" applyBorder="1"/>
    <xf numFmtId="3" fontId="0" fillId="5" borderId="4" xfId="0" applyNumberFormat="1" applyFont="1" applyFill="1" applyBorder="1"/>
    <xf numFmtId="3" fontId="0" fillId="6" borderId="12" xfId="0" applyNumberFormat="1" applyFont="1" applyFill="1" applyBorder="1"/>
    <xf numFmtId="3" fontId="0" fillId="3" borderId="5" xfId="0" applyNumberFormat="1" applyFont="1" applyFill="1" applyBorder="1"/>
    <xf numFmtId="3" fontId="0" fillId="2" borderId="4" xfId="0" applyNumberFormat="1" applyFont="1" applyFill="1" applyBorder="1"/>
    <xf numFmtId="0" fontId="26" fillId="6" borderId="1" xfId="0" applyFont="1" applyFill="1" applyBorder="1" applyAlignment="1">
      <alignment horizontal="right" vertical="center" wrapText="1"/>
    </xf>
    <xf numFmtId="0" fontId="27" fillId="6" borderId="1" xfId="0" applyFont="1" applyFill="1" applyBorder="1" applyAlignment="1">
      <alignment horizontal="right" vertical="center" wrapText="1"/>
    </xf>
    <xf numFmtId="3" fontId="0" fillId="2" borderId="4" xfId="0" applyNumberFormat="1" applyFill="1" applyBorder="1"/>
    <xf numFmtId="3" fontId="0" fillId="3" borderId="5" xfId="0" applyNumberFormat="1" applyFill="1" applyBorder="1"/>
    <xf numFmtId="3" fontId="0" fillId="5" borderId="4" xfId="0" applyNumberFormat="1" applyFill="1" applyBorder="1"/>
    <xf numFmtId="3" fontId="0" fillId="6" borderId="12" xfId="0" applyNumberFormat="1" applyFill="1" applyBorder="1"/>
    <xf numFmtId="3" fontId="0" fillId="5" borderId="12" xfId="0" applyNumberFormat="1" applyFill="1" applyBorder="1"/>
    <xf numFmtId="0" fontId="26" fillId="6" borderId="1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3" fontId="0" fillId="2" borderId="4" xfId="0" applyNumberFormat="1" applyFill="1" applyBorder="1"/>
    <xf numFmtId="3" fontId="0" fillId="5" borderId="4" xfId="0" applyNumberFormat="1" applyFill="1" applyBorder="1"/>
    <xf numFmtId="3" fontId="0" fillId="6" borderId="12" xfId="0" applyNumberFormat="1" applyFill="1" applyBorder="1"/>
    <xf numFmtId="3" fontId="0" fillId="5" borderId="12" xfId="0" applyNumberFormat="1" applyFill="1" applyBorder="1"/>
    <xf numFmtId="3" fontId="0" fillId="5" borderId="4" xfId="0" applyNumberFormat="1" applyFill="1" applyBorder="1"/>
    <xf numFmtId="3" fontId="0" fillId="2" borderId="4" xfId="0" applyNumberFormat="1" applyFill="1" applyBorder="1"/>
    <xf numFmtId="0" fontId="0" fillId="3" borderId="5" xfId="0" applyFill="1" applyBorder="1" applyAlignment="1">
      <alignment horizontal="right"/>
    </xf>
    <xf numFmtId="3" fontId="28" fillId="3" borderId="5" xfId="0" applyNumberFormat="1" applyFont="1" applyFill="1" applyBorder="1"/>
    <xf numFmtId="0" fontId="34" fillId="0" borderId="0" xfId="31"/>
    <xf numFmtId="3" fontId="34" fillId="13" borderId="16" xfId="31" applyNumberFormat="1" applyFill="1" applyBorder="1"/>
    <xf numFmtId="3" fontId="0" fillId="5" borderId="4" xfId="0" applyNumberFormat="1" applyFill="1" applyBorder="1"/>
    <xf numFmtId="3" fontId="0" fillId="5" borderId="4" xfId="0" applyNumberFormat="1" applyFill="1" applyBorder="1"/>
    <xf numFmtId="0" fontId="0" fillId="0" borderId="0" xfId="0"/>
    <xf numFmtId="3" fontId="2" fillId="2" borderId="4" xfId="0" applyNumberFormat="1" applyFont="1" applyFill="1" applyBorder="1"/>
    <xf numFmtId="3" fontId="2" fillId="3" borderId="5" xfId="0" applyNumberFormat="1" applyFont="1" applyFill="1" applyBorder="1"/>
    <xf numFmtId="10" fontId="2" fillId="7" borderId="5" xfId="0" applyNumberFormat="1" applyFont="1" applyFill="1" applyBorder="1"/>
    <xf numFmtId="3" fontId="0" fillId="3" borderId="5" xfId="0" applyNumberFormat="1" applyFill="1" applyBorder="1" applyAlignment="1">
      <alignment horizontal="right"/>
    </xf>
    <xf numFmtId="0" fontId="0" fillId="0" borderId="0" xfId="0"/>
    <xf numFmtId="3" fontId="2" fillId="2" borderId="4" xfId="0" applyNumberFormat="1" applyFont="1" applyFill="1" applyBorder="1"/>
    <xf numFmtId="3" fontId="2" fillId="3" borderId="5" xfId="0" applyNumberFormat="1" applyFont="1" applyFill="1" applyBorder="1"/>
    <xf numFmtId="10" fontId="2" fillId="7" borderId="5" xfId="0" applyNumberFormat="1" applyFont="1" applyFill="1" applyBorder="1"/>
    <xf numFmtId="3" fontId="0" fillId="2" borderId="4" xfId="0" applyNumberFormat="1" applyFill="1" applyBorder="1"/>
    <xf numFmtId="3" fontId="0" fillId="5" borderId="4" xfId="0" applyNumberFormat="1" applyFill="1" applyBorder="1"/>
    <xf numFmtId="3" fontId="2" fillId="2" borderId="4" xfId="0" applyNumberFormat="1" applyFont="1" applyFill="1" applyBorder="1"/>
    <xf numFmtId="3" fontId="2" fillId="3" borderId="5" xfId="0" applyNumberFormat="1" applyFont="1" applyFill="1" applyBorder="1"/>
    <xf numFmtId="10" fontId="2" fillId="7" borderId="5" xfId="0" applyNumberFormat="1" applyFont="1" applyFill="1" applyBorder="1"/>
    <xf numFmtId="3" fontId="0" fillId="2" borderId="4" xfId="0" applyNumberFormat="1" applyFill="1" applyBorder="1"/>
    <xf numFmtId="3" fontId="0" fillId="5" borderId="4" xfId="0" applyNumberFormat="1" applyFill="1" applyBorder="1"/>
    <xf numFmtId="3" fontId="2" fillId="2" borderId="4" xfId="0" applyNumberFormat="1" applyFont="1" applyFill="1" applyBorder="1"/>
    <xf numFmtId="3" fontId="2" fillId="3" borderId="5" xfId="0" applyNumberFormat="1" applyFont="1" applyFill="1" applyBorder="1"/>
    <xf numFmtId="10" fontId="2" fillId="7" borderId="5" xfId="0" applyNumberFormat="1" applyFont="1" applyFill="1" applyBorder="1"/>
    <xf numFmtId="3" fontId="0" fillId="2" borderId="4" xfId="0" applyNumberFormat="1" applyFill="1" applyBorder="1"/>
    <xf numFmtId="3" fontId="0" fillId="5" borderId="4" xfId="0" applyNumberFormat="1" applyFill="1" applyBorder="1"/>
    <xf numFmtId="3" fontId="2" fillId="2" borderId="4" xfId="0" applyNumberFormat="1" applyFont="1" applyFill="1" applyBorder="1"/>
    <xf numFmtId="3" fontId="2" fillId="3" borderId="5" xfId="0" applyNumberFormat="1" applyFont="1" applyFill="1" applyBorder="1"/>
    <xf numFmtId="3" fontId="2" fillId="5" borderId="4" xfId="0" applyNumberFormat="1" applyFont="1" applyFill="1" applyBorder="1"/>
    <xf numFmtId="10" fontId="2" fillId="7" borderId="5" xfId="0" applyNumberFormat="1" applyFont="1" applyFill="1" applyBorder="1"/>
    <xf numFmtId="3" fontId="0" fillId="2" borderId="4" xfId="0" applyNumberFormat="1" applyFill="1" applyBorder="1"/>
    <xf numFmtId="3" fontId="0" fillId="5" borderId="4" xfId="0" applyNumberFormat="1" applyFill="1" applyBorder="1"/>
    <xf numFmtId="43" fontId="0" fillId="2" borderId="4" xfId="30" applyFont="1" applyFill="1" applyBorder="1"/>
    <xf numFmtId="3" fontId="0" fillId="2" borderId="4" xfId="0" applyNumberFormat="1" applyFill="1" applyBorder="1"/>
    <xf numFmtId="3" fontId="0" fillId="5" borderId="4" xfId="0" applyNumberFormat="1" applyFill="1" applyBorder="1"/>
    <xf numFmtId="3" fontId="2" fillId="2" borderId="4" xfId="0" applyNumberFormat="1" applyFont="1" applyFill="1" applyBorder="1"/>
    <xf numFmtId="3" fontId="2" fillId="3" borderId="5" xfId="0" applyNumberFormat="1" applyFont="1" applyFill="1" applyBorder="1"/>
    <xf numFmtId="10" fontId="2" fillId="7" borderId="5" xfId="0" applyNumberFormat="1" applyFont="1" applyFill="1" applyBorder="1"/>
    <xf numFmtId="3" fontId="0" fillId="2" borderId="4" xfId="0" applyNumberFormat="1" applyFill="1" applyBorder="1"/>
    <xf numFmtId="3" fontId="0" fillId="5" borderId="4" xfId="0" applyNumberFormat="1" applyFill="1" applyBorder="1"/>
    <xf numFmtId="3" fontId="2" fillId="2" borderId="4" xfId="0" applyNumberFormat="1" applyFont="1" applyFill="1" applyBorder="1"/>
    <xf numFmtId="3" fontId="2" fillId="3" borderId="5" xfId="0" applyNumberFormat="1" applyFont="1" applyFill="1" applyBorder="1"/>
    <xf numFmtId="10" fontId="2" fillId="7" borderId="5" xfId="0" applyNumberFormat="1" applyFont="1" applyFill="1" applyBorder="1"/>
    <xf numFmtId="3" fontId="0" fillId="2" borderId="4" xfId="0" applyNumberFormat="1" applyFill="1" applyBorder="1"/>
    <xf numFmtId="3" fontId="0" fillId="5" borderId="4" xfId="0" applyNumberFormat="1" applyFill="1" applyBorder="1"/>
    <xf numFmtId="3" fontId="2" fillId="2" borderId="4" xfId="0" applyNumberFormat="1" applyFont="1" applyFill="1" applyBorder="1"/>
    <xf numFmtId="3" fontId="2" fillId="3" borderId="5" xfId="0" applyNumberFormat="1" applyFont="1" applyFill="1" applyBorder="1"/>
    <xf numFmtId="10" fontId="2" fillId="7" borderId="5" xfId="0" applyNumberFormat="1" applyFont="1" applyFill="1" applyBorder="1"/>
    <xf numFmtId="3" fontId="0" fillId="2" borderId="4" xfId="0" applyNumberFormat="1" applyFill="1" applyBorder="1"/>
    <xf numFmtId="3" fontId="0" fillId="5" borderId="4" xfId="0" applyNumberFormat="1" applyFill="1" applyBorder="1"/>
    <xf numFmtId="3" fontId="0" fillId="6" borderId="16" xfId="0" applyNumberFormat="1" applyFill="1" applyBorder="1"/>
    <xf numFmtId="3" fontId="0" fillId="5" borderId="16" xfId="0" applyNumberFormat="1" applyFill="1" applyBorder="1"/>
    <xf numFmtId="3" fontId="0" fillId="2" borderId="4" xfId="0" applyNumberFormat="1" applyFill="1" applyBorder="1"/>
    <xf numFmtId="3" fontId="0" fillId="3" borderId="5" xfId="0" applyNumberFormat="1" applyFill="1" applyBorder="1"/>
    <xf numFmtId="10" fontId="2" fillId="7" borderId="5" xfId="0" applyNumberFormat="1" applyFont="1" applyFill="1" applyBorder="1"/>
    <xf numFmtId="3" fontId="0" fillId="5" borderId="4" xfId="0" applyNumberFormat="1" applyFill="1" applyBorder="1"/>
    <xf numFmtId="3" fontId="0" fillId="3" borderId="5" xfId="0" applyNumberFormat="1" applyFill="1" applyBorder="1"/>
    <xf numFmtId="3" fontId="2" fillId="2" borderId="4" xfId="0" applyNumberFormat="1" applyFont="1" applyFill="1" applyBorder="1"/>
    <xf numFmtId="3" fontId="2" fillId="3" borderId="5" xfId="0" applyNumberFormat="1" applyFont="1" applyFill="1" applyBorder="1"/>
    <xf numFmtId="10" fontId="2" fillId="7" borderId="5" xfId="0" applyNumberFormat="1" applyFont="1" applyFill="1" applyBorder="1"/>
    <xf numFmtId="3" fontId="0" fillId="2" borderId="4" xfId="0" applyNumberFormat="1" applyFill="1" applyBorder="1"/>
    <xf numFmtId="3" fontId="0" fillId="5" borderId="4" xfId="0" applyNumberFormat="1" applyFill="1" applyBorder="1"/>
    <xf numFmtId="0" fontId="4" fillId="3" borderId="3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7" borderId="10" xfId="0" applyFont="1" applyFill="1" applyBorder="1" applyAlignment="1">
      <alignment horizontal="left"/>
    </xf>
    <xf numFmtId="0" fontId="2" fillId="7" borderId="11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 textRotation="90" wrapText="1"/>
    </xf>
    <xf numFmtId="0" fontId="6" fillId="8" borderId="12" xfId="0" applyFont="1" applyFill="1" applyBorder="1" applyAlignment="1">
      <alignment horizontal="center" vertical="center" textRotation="90" wrapText="1"/>
    </xf>
    <xf numFmtId="0" fontId="6" fillId="8" borderId="5" xfId="0" applyFont="1" applyFill="1" applyBorder="1" applyAlignment="1">
      <alignment horizontal="center" vertical="center" textRotation="90" wrapText="1"/>
    </xf>
    <xf numFmtId="0" fontId="0" fillId="5" borderId="6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0" fillId="6" borderId="8" xfId="0" applyFill="1" applyBorder="1" applyAlignment="1">
      <alignment horizontal="left"/>
    </xf>
    <xf numFmtId="0" fontId="0" fillId="6" borderId="9" xfId="0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8" fillId="8" borderId="6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8" fillId="8" borderId="7" xfId="0" applyFont="1" applyFill="1" applyBorder="1" applyAlignment="1">
      <alignment horizontal="left" vertical="center" wrapText="1"/>
    </xf>
    <xf numFmtId="0" fontId="8" fillId="8" borderId="8" xfId="0" applyFont="1" applyFill="1" applyBorder="1" applyAlignment="1">
      <alignment horizontal="left" vertical="center" wrapText="1"/>
    </xf>
    <xf numFmtId="0" fontId="8" fillId="8" borderId="0" xfId="0" applyFont="1" applyFill="1" applyBorder="1" applyAlignment="1">
      <alignment horizontal="left" vertical="center" wrapText="1"/>
    </xf>
    <xf numFmtId="0" fontId="8" fillId="8" borderId="9" xfId="0" applyFont="1" applyFill="1" applyBorder="1" applyAlignment="1">
      <alignment horizontal="left" vertical="center" wrapText="1"/>
    </xf>
    <xf numFmtId="0" fontId="8" fillId="8" borderId="10" xfId="0" applyFont="1" applyFill="1" applyBorder="1" applyAlignment="1">
      <alignment horizontal="left" vertical="center" wrapText="1"/>
    </xf>
    <xf numFmtId="0" fontId="8" fillId="8" borderId="3" xfId="0" applyFont="1" applyFill="1" applyBorder="1" applyAlignment="1">
      <alignment horizontal="left" vertical="center" wrapText="1"/>
    </xf>
    <xf numFmtId="0" fontId="8" fillId="8" borderId="11" xfId="0" applyFont="1" applyFill="1" applyBorder="1" applyAlignment="1">
      <alignment horizontal="left" vertical="center" wrapText="1"/>
    </xf>
    <xf numFmtId="0" fontId="38" fillId="0" borderId="0" xfId="31" applyFont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 textRotation="90" wrapText="1"/>
    </xf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 textRotation="90"/>
    </xf>
    <xf numFmtId="0" fontId="10" fillId="2" borderId="12" xfId="0" applyFont="1" applyFill="1" applyBorder="1" applyAlignment="1">
      <alignment horizontal="center" vertical="center" textRotation="90"/>
    </xf>
    <xf numFmtId="0" fontId="10" fillId="2" borderId="5" xfId="0" applyFont="1" applyFill="1" applyBorder="1" applyAlignment="1">
      <alignment horizontal="center" vertical="center" textRotation="90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0" fillId="2" borderId="4" xfId="0" applyFont="1" applyFill="1" applyBorder="1" applyAlignment="1">
      <alignment horizontal="center" vertical="center" textRotation="90" wrapText="1"/>
    </xf>
    <xf numFmtId="0" fontId="10" fillId="2" borderId="12" xfId="0" applyFont="1" applyFill="1" applyBorder="1" applyAlignment="1">
      <alignment horizontal="center" vertical="center" textRotation="90" wrapText="1"/>
    </xf>
    <xf numFmtId="0" fontId="10" fillId="2" borderId="5" xfId="0" applyFont="1" applyFill="1" applyBorder="1" applyAlignment="1">
      <alignment horizontal="center" vertical="center" textRotation="90" wrapText="1"/>
    </xf>
  </cellXfs>
  <cellStyles count="38">
    <cellStyle name="Excel Built-in Normal" xfId="3" xr:uid="{00000000-0005-0000-0000-000000000000}"/>
    <cellStyle name="Excel Built-in Normal 2" xfId="11" xr:uid="{00000000-0005-0000-0000-000001000000}"/>
    <cellStyle name="Heading" xfId="4" xr:uid="{00000000-0005-0000-0000-000002000000}"/>
    <cellStyle name="Heading 3" xfId="15" xr:uid="{00000000-0005-0000-0000-000003000000}"/>
    <cellStyle name="Heading 3 2" xfId="32" xr:uid="{00000000-0005-0000-0000-000004000000}"/>
    <cellStyle name="Heading1" xfId="5" xr:uid="{00000000-0005-0000-0000-000005000000}"/>
    <cellStyle name="Millares" xfId="30" builtinId="3"/>
    <cellStyle name="Millares 2" xfId="13" xr:uid="{00000000-0005-0000-0000-000007000000}"/>
    <cellStyle name="Millares 2 2" xfId="16" xr:uid="{00000000-0005-0000-0000-000008000000}"/>
    <cellStyle name="Millares 2 3" xfId="29" xr:uid="{00000000-0005-0000-0000-000009000000}"/>
    <cellStyle name="Millares 2 4" xfId="34" xr:uid="{00000000-0005-0000-0000-00000A000000}"/>
    <cellStyle name="Normal" xfId="0" builtinId="0"/>
    <cellStyle name="Normal 2" xfId="1" xr:uid="{00000000-0005-0000-0000-00000C000000}"/>
    <cellStyle name="Normal 3" xfId="2" xr:uid="{00000000-0005-0000-0000-00000D000000}"/>
    <cellStyle name="Normal 3 2" xfId="8" xr:uid="{00000000-0005-0000-0000-00000E000000}"/>
    <cellStyle name="Normal 3 2 2" xfId="18" xr:uid="{00000000-0005-0000-0000-00000F000000}"/>
    <cellStyle name="Normal 3 2 3" xfId="26" xr:uid="{00000000-0005-0000-0000-000010000000}"/>
    <cellStyle name="Normal 3 3" xfId="17" xr:uid="{00000000-0005-0000-0000-000011000000}"/>
    <cellStyle name="Normal 3 4" xfId="35" xr:uid="{00000000-0005-0000-0000-000012000000}"/>
    <cellStyle name="Normal 4" xfId="9" xr:uid="{00000000-0005-0000-0000-000013000000}"/>
    <cellStyle name="Normal 4 2" xfId="19" xr:uid="{00000000-0005-0000-0000-000014000000}"/>
    <cellStyle name="Normal 5" xfId="10" xr:uid="{00000000-0005-0000-0000-000015000000}"/>
    <cellStyle name="Normal 5 2" xfId="20" xr:uid="{00000000-0005-0000-0000-000016000000}"/>
    <cellStyle name="Normal 6" xfId="12" xr:uid="{00000000-0005-0000-0000-000017000000}"/>
    <cellStyle name="Normal 6 2" xfId="21" xr:uid="{00000000-0005-0000-0000-000018000000}"/>
    <cellStyle name="Normal 6 3" xfId="28" xr:uid="{00000000-0005-0000-0000-000019000000}"/>
    <cellStyle name="Normal 7" xfId="14" xr:uid="{00000000-0005-0000-0000-00001A000000}"/>
    <cellStyle name="Normal 7 2" xfId="22" xr:uid="{00000000-0005-0000-0000-00001B000000}"/>
    <cellStyle name="Normal 8" xfId="25" xr:uid="{00000000-0005-0000-0000-00001C000000}"/>
    <cellStyle name="Normal 9" xfId="31" xr:uid="{00000000-0005-0000-0000-00001D000000}"/>
    <cellStyle name="Result" xfId="6" xr:uid="{00000000-0005-0000-0000-00001E000000}"/>
    <cellStyle name="Result 4" xfId="23" xr:uid="{00000000-0005-0000-0000-00001F000000}"/>
    <cellStyle name="Result 4 2" xfId="36" xr:uid="{00000000-0005-0000-0000-000020000000}"/>
    <cellStyle name="Result2" xfId="7" xr:uid="{00000000-0005-0000-0000-000021000000}"/>
    <cellStyle name="Resultado2" xfId="24" xr:uid="{00000000-0005-0000-0000-000022000000}"/>
    <cellStyle name="Resultado2 2" xfId="37" xr:uid="{00000000-0005-0000-0000-000023000000}"/>
    <cellStyle name="Título 1" xfId="27" xr:uid="{00000000-0005-0000-0000-000024000000}"/>
    <cellStyle name="Título 1 2" xfId="33" xr:uid="{00000000-0005-0000-0000-000025000000}"/>
  </cellStyles>
  <dxfs count="0"/>
  <tableStyles count="0" defaultTableStyle="TableStyleMedium2" defaultPivotStyle="PivotStyleLight16"/>
  <colors>
    <mruColors>
      <color rgb="FF6699FF"/>
      <color rgb="FFCCECFF"/>
      <color rgb="FF99CCFF"/>
      <color rgb="FFFFFF99"/>
      <color rgb="FFFFFFCC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Relationship Id="rId30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375032</xdr:colOff>
      <xdr:row>5</xdr:row>
      <xdr:rowOff>84667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0" y="0"/>
          <a:ext cx="4698928" cy="972306"/>
          <a:chOff x="0" y="0"/>
          <a:chExt cx="4608365" cy="1037167"/>
        </a:xfrm>
      </xdr:grpSpPr>
      <xdr:sp macro="" textlink="">
        <xdr:nvSpPr>
          <xdr:cNvPr id="16" name="Cuadro de texto 2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3" y="5939"/>
            <a:ext cx="1356412" cy="500816"/>
          </a:xfrm>
          <a:prstGeom prst="rect">
            <a:avLst/>
          </a:prstGeom>
          <a:solidFill>
            <a:srgbClr val="D8D8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SECRETARÍA DE ESTADO DE INDUSTRIA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7" name="Text Box 2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2" y="503086"/>
            <a:ext cx="1356413" cy="47987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0" rIns="91440" bIns="45720" numCol="1" anchor="ctr" anchorCtr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s-ES" altLang="es-ES" sz="7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DIRECCIÓN GENERAL DE ESTRATEGIA INDUSTRIAL Y DE LA PEQUEÑA Y MEDIANA EMPRESA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pic>
        <xdr:nvPicPr>
          <xdr:cNvPr id="18" name="Imagen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213589" cy="1037167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338613</xdr:colOff>
      <xdr:row>5</xdr:row>
      <xdr:rowOff>84667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pSpPr/>
      </xdr:nvGrpSpPr>
      <xdr:grpSpPr>
        <a:xfrm>
          <a:off x="0" y="0"/>
          <a:ext cx="4776469" cy="980811"/>
          <a:chOff x="0" y="0"/>
          <a:chExt cx="4608365" cy="1037167"/>
        </a:xfrm>
      </xdr:grpSpPr>
      <xdr:sp macro="" textlink="">
        <xdr:nvSpPr>
          <xdr:cNvPr id="11" name="Cuadro de texto 2"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3" y="5939"/>
            <a:ext cx="1356412" cy="500816"/>
          </a:xfrm>
          <a:prstGeom prst="rect">
            <a:avLst/>
          </a:prstGeom>
          <a:solidFill>
            <a:srgbClr val="D8D8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SECRETARÍA DE ESTADO DE INDUSTRIA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2" name="Text Box 2"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2" y="503086"/>
            <a:ext cx="1356413" cy="47987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0" rIns="91440" bIns="45720" numCol="1" anchor="ctr" anchorCtr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s-ES" altLang="es-ES" sz="7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DIRECCIÓN GENERAL DE ESTRATEGIA INDUSTRIAL Y DE LA PEQUEÑA Y MEDIANA EMPRESA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00000000-0008-0000-09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213589" cy="1037167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352620</xdr:colOff>
      <xdr:row>5</xdr:row>
      <xdr:rowOff>84667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0" y="0"/>
          <a:ext cx="4764563" cy="984313"/>
          <a:chOff x="0" y="0"/>
          <a:chExt cx="4608365" cy="1037167"/>
        </a:xfrm>
      </xdr:grpSpPr>
      <xdr:sp macro="" textlink="">
        <xdr:nvSpPr>
          <xdr:cNvPr id="11" name="Cuadro de texto 2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3" y="5939"/>
            <a:ext cx="1356412" cy="500816"/>
          </a:xfrm>
          <a:prstGeom prst="rect">
            <a:avLst/>
          </a:prstGeom>
          <a:solidFill>
            <a:srgbClr val="D8D8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SECRETARÍA DE ESTADO DE INDUSTRIA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2" name="Text Box 2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2" y="503086"/>
            <a:ext cx="1356413" cy="47987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0" rIns="91440" bIns="45720" numCol="1" anchor="ctr" anchorCtr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s-ES" altLang="es-ES" sz="7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DIRECCIÓN GENERAL DE ESTRATEGIA INDUSTRIAL Y DE LA PEQUEÑA Y MEDIANA EMPRESA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213589" cy="1037167"/>
          </a:xfrm>
          <a:prstGeom prst="rect">
            <a:avLst/>
          </a:prstGeom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352620</xdr:colOff>
      <xdr:row>5</xdr:row>
      <xdr:rowOff>84667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GrpSpPr/>
      </xdr:nvGrpSpPr>
      <xdr:grpSpPr>
        <a:xfrm>
          <a:off x="0" y="0"/>
          <a:ext cx="4764563" cy="984313"/>
          <a:chOff x="0" y="0"/>
          <a:chExt cx="4608365" cy="1037167"/>
        </a:xfrm>
      </xdr:grpSpPr>
      <xdr:sp macro="" textlink="">
        <xdr:nvSpPr>
          <xdr:cNvPr id="10" name="Cuadro de texto 2">
            <a:extLst>
              <a:ext uri="{FF2B5EF4-FFF2-40B4-BE49-F238E27FC236}">
                <a16:creationId xmlns:a16="http://schemas.microsoft.com/office/drawing/2014/main" id="{00000000-0008-0000-0B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3" y="5939"/>
            <a:ext cx="1356412" cy="500816"/>
          </a:xfrm>
          <a:prstGeom prst="rect">
            <a:avLst/>
          </a:prstGeom>
          <a:solidFill>
            <a:srgbClr val="D8D8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SECRETARÍA DE ESTADO DE INDUSTRIA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1" name="Text Box 2">
            <a:extLst>
              <a:ext uri="{FF2B5EF4-FFF2-40B4-BE49-F238E27FC236}">
                <a16:creationId xmlns:a16="http://schemas.microsoft.com/office/drawing/2014/main" id="{00000000-0008-0000-0B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2" y="503086"/>
            <a:ext cx="1356413" cy="47987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0" rIns="91440" bIns="45720" numCol="1" anchor="ctr" anchorCtr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s-ES" altLang="es-ES" sz="7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DIRECCIÓN GENERAL DE ESTRATEGIA INDUSTRIAL Y DE LA PEQUEÑA Y MEDIANA EMPRESA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00000000-0008-0000-0B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213589" cy="1037167"/>
          </a:xfrm>
          <a:prstGeom prst="rect">
            <a:avLst/>
          </a:prstGeom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352620</xdr:colOff>
      <xdr:row>5</xdr:row>
      <xdr:rowOff>84667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pSpPr/>
      </xdr:nvGrpSpPr>
      <xdr:grpSpPr>
        <a:xfrm>
          <a:off x="0" y="0"/>
          <a:ext cx="4764563" cy="984313"/>
          <a:chOff x="0" y="0"/>
          <a:chExt cx="4608365" cy="1037167"/>
        </a:xfrm>
      </xdr:grpSpPr>
      <xdr:sp macro="" textlink="">
        <xdr:nvSpPr>
          <xdr:cNvPr id="10" name="Cuadro de texto 2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3" y="5939"/>
            <a:ext cx="1356412" cy="500816"/>
          </a:xfrm>
          <a:prstGeom prst="rect">
            <a:avLst/>
          </a:prstGeom>
          <a:solidFill>
            <a:srgbClr val="D8D8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SECRETARÍA DE ESTADO DE INDUSTRIA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1" name="Text Box 2">
            <a:extLst>
              <a:ext uri="{FF2B5EF4-FFF2-40B4-BE49-F238E27FC236}">
                <a16:creationId xmlns:a16="http://schemas.microsoft.com/office/drawing/2014/main" id="{00000000-0008-0000-0C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2" y="503086"/>
            <a:ext cx="1356413" cy="47987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0" rIns="91440" bIns="45720" numCol="1" anchor="ctr" anchorCtr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s-ES" altLang="es-ES" sz="7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DIRECCIÓN GENERAL DE ESTRATEGIA INDUSTRIAL Y DE LA PEQUEÑA Y MEDIANA EMPRESA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00000000-0008-0000-0C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213589" cy="1037167"/>
          </a:xfrm>
          <a:prstGeom prst="rect">
            <a:avLst/>
          </a:prstGeom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345417</xdr:colOff>
      <xdr:row>5</xdr:row>
      <xdr:rowOff>84667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4794953" cy="972306"/>
          <a:chOff x="0" y="0"/>
          <a:chExt cx="4608365" cy="1037167"/>
        </a:xfrm>
      </xdr:grpSpPr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3" y="5939"/>
            <a:ext cx="1356412" cy="500816"/>
          </a:xfrm>
          <a:prstGeom prst="rect">
            <a:avLst/>
          </a:prstGeom>
          <a:solidFill>
            <a:srgbClr val="D8D8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SECRETARÍA DE ESTADO DE INDUSTRIA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8" name="Text Box 2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2" y="503086"/>
            <a:ext cx="1356413" cy="47987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0" rIns="91440" bIns="45720" numCol="1" anchor="ctr" anchorCtr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s-ES" altLang="es-ES" sz="7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DIRECCIÓN GENERAL DE ESTRATEGIA INDUSTRIAL Y DE LA PEQUEÑA Y MEDIANA EMPRESA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00000000-0008-0000-0D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213589" cy="1037167"/>
          </a:xfrm>
          <a:prstGeom prst="rect">
            <a:avLst/>
          </a:prstGeom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352620</xdr:colOff>
      <xdr:row>5</xdr:row>
      <xdr:rowOff>84667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/>
      </xdr:nvGrpSpPr>
      <xdr:grpSpPr>
        <a:xfrm>
          <a:off x="0" y="0"/>
          <a:ext cx="4764563" cy="984313"/>
          <a:chOff x="0" y="0"/>
          <a:chExt cx="4608365" cy="1037167"/>
        </a:xfrm>
      </xdr:grpSpPr>
      <xdr:sp macro="" textlink="">
        <xdr:nvSpPr>
          <xdr:cNvPr id="11" name="Cuadro de texto 2">
            <a:extLst>
              <a:ext uri="{FF2B5EF4-FFF2-40B4-BE49-F238E27FC236}">
                <a16:creationId xmlns:a16="http://schemas.microsoft.com/office/drawing/2014/main" id="{00000000-0008-0000-0E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3" y="5939"/>
            <a:ext cx="1356412" cy="500816"/>
          </a:xfrm>
          <a:prstGeom prst="rect">
            <a:avLst/>
          </a:prstGeom>
          <a:solidFill>
            <a:srgbClr val="D8D8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SECRETARÍA DE ESTADO DE INDUSTRIA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2" name="Text Box 2">
            <a:extLst>
              <a:ext uri="{FF2B5EF4-FFF2-40B4-BE49-F238E27FC236}">
                <a16:creationId xmlns:a16="http://schemas.microsoft.com/office/drawing/2014/main" id="{00000000-0008-0000-0E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2" y="503086"/>
            <a:ext cx="1356413" cy="47987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0" rIns="91440" bIns="45720" numCol="1" anchor="ctr" anchorCtr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s-ES" altLang="es-ES" sz="7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DIRECCIÓN GENERAL DE ESTRATEGIA INDUSTRIAL Y DE LA PEQUEÑA Y MEDIANA EMPRESA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00000000-0008-0000-0E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213589" cy="1037167"/>
          </a:xfrm>
          <a:prstGeom prst="rect">
            <a:avLst/>
          </a:prstGeom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352620</xdr:colOff>
      <xdr:row>5</xdr:row>
      <xdr:rowOff>84667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GrpSpPr/>
      </xdr:nvGrpSpPr>
      <xdr:grpSpPr>
        <a:xfrm>
          <a:off x="0" y="0"/>
          <a:ext cx="4764563" cy="984313"/>
          <a:chOff x="0" y="0"/>
          <a:chExt cx="4608365" cy="1037167"/>
        </a:xfrm>
      </xdr:grpSpPr>
      <xdr:sp macro="" textlink="">
        <xdr:nvSpPr>
          <xdr:cNvPr id="10" name="Cuadro de texto 2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3" y="5939"/>
            <a:ext cx="1356412" cy="500816"/>
          </a:xfrm>
          <a:prstGeom prst="rect">
            <a:avLst/>
          </a:prstGeom>
          <a:solidFill>
            <a:srgbClr val="D8D8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SECRETARÍA DE ESTADO DE INDUSTRIA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1" name="Text Box 2">
            <a:extLst>
              <a:ext uri="{FF2B5EF4-FFF2-40B4-BE49-F238E27FC236}">
                <a16:creationId xmlns:a16="http://schemas.microsoft.com/office/drawing/2014/main" id="{00000000-0008-0000-0F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2" y="503086"/>
            <a:ext cx="1356413" cy="47987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0" rIns="91440" bIns="45720" numCol="1" anchor="ctr" anchorCtr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s-ES" altLang="es-ES" sz="7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DIRECCIÓN GENERAL DE ESTRATEGIA INDUSTRIAL Y DE LA PEQUEÑA Y MEDIANA EMPRESA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00000000-0008-0000-0F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213589" cy="1037167"/>
          </a:xfrm>
          <a:prstGeom prst="rect">
            <a:avLst/>
          </a:prstGeom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352620</xdr:colOff>
      <xdr:row>5</xdr:row>
      <xdr:rowOff>84667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GrpSpPr/>
      </xdr:nvGrpSpPr>
      <xdr:grpSpPr>
        <a:xfrm>
          <a:off x="0" y="0"/>
          <a:ext cx="4764563" cy="984313"/>
          <a:chOff x="0" y="0"/>
          <a:chExt cx="4608365" cy="1037167"/>
        </a:xfrm>
      </xdr:grpSpPr>
      <xdr:sp macro="" textlink="">
        <xdr:nvSpPr>
          <xdr:cNvPr id="10" name="Cuadro de texto 2">
            <a:extLst>
              <a:ext uri="{FF2B5EF4-FFF2-40B4-BE49-F238E27FC236}">
                <a16:creationId xmlns:a16="http://schemas.microsoft.com/office/drawing/2014/main" id="{00000000-0008-0000-1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3" y="5939"/>
            <a:ext cx="1356412" cy="500816"/>
          </a:xfrm>
          <a:prstGeom prst="rect">
            <a:avLst/>
          </a:prstGeom>
          <a:solidFill>
            <a:srgbClr val="D8D8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SECRETARÍA DE ESTADO DE INDUSTRIA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1" name="Text Box 2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2" y="503086"/>
            <a:ext cx="1356413" cy="47987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0" rIns="91440" bIns="45720" numCol="1" anchor="ctr" anchorCtr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s-ES" altLang="es-ES" sz="7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DIRECCIÓN GENERAL DE ESTRATEGIA INDUSTRIAL Y DE LA PEQUEÑA Y MEDIANA EMPRESA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213589" cy="1037167"/>
          </a:xfrm>
          <a:prstGeom prst="rect">
            <a:avLst/>
          </a:prstGeom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352620</xdr:colOff>
      <xdr:row>5</xdr:row>
      <xdr:rowOff>84667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GrpSpPr/>
      </xdr:nvGrpSpPr>
      <xdr:grpSpPr>
        <a:xfrm>
          <a:off x="0" y="0"/>
          <a:ext cx="4764563" cy="984313"/>
          <a:chOff x="0" y="0"/>
          <a:chExt cx="4608365" cy="1037167"/>
        </a:xfrm>
      </xdr:grpSpPr>
      <xdr:sp macro="" textlink="">
        <xdr:nvSpPr>
          <xdr:cNvPr id="10" name="Cuadro de texto 2">
            <a:extLst>
              <a:ext uri="{FF2B5EF4-FFF2-40B4-BE49-F238E27FC236}">
                <a16:creationId xmlns:a16="http://schemas.microsoft.com/office/drawing/2014/main" id="{00000000-0008-0000-11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3" y="5939"/>
            <a:ext cx="1356412" cy="500816"/>
          </a:xfrm>
          <a:prstGeom prst="rect">
            <a:avLst/>
          </a:prstGeom>
          <a:solidFill>
            <a:srgbClr val="D8D8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SECRETARÍA DE ESTADO DE INDUSTRIA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1" name="Text Box 2">
            <a:extLst>
              <a:ext uri="{FF2B5EF4-FFF2-40B4-BE49-F238E27FC236}">
                <a16:creationId xmlns:a16="http://schemas.microsoft.com/office/drawing/2014/main" id="{00000000-0008-0000-11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2" y="503086"/>
            <a:ext cx="1356413" cy="47987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0" rIns="91440" bIns="45720" numCol="1" anchor="ctr" anchorCtr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s-ES" altLang="es-ES" sz="7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DIRECCIÓN GENERAL DE ESTRATEGIA INDUSTRIAL Y DE LA PEQUEÑA Y MEDIANA EMPRESA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00000000-0008-0000-11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213589" cy="1037167"/>
          </a:xfrm>
          <a:prstGeom prst="rect">
            <a:avLst/>
          </a:prstGeom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352620</xdr:colOff>
      <xdr:row>5</xdr:row>
      <xdr:rowOff>84667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4764563" cy="984313"/>
          <a:chOff x="0" y="0"/>
          <a:chExt cx="4608365" cy="1037167"/>
        </a:xfrm>
      </xdr:grpSpPr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3" y="5939"/>
            <a:ext cx="1356412" cy="500816"/>
          </a:xfrm>
          <a:prstGeom prst="rect">
            <a:avLst/>
          </a:prstGeom>
          <a:solidFill>
            <a:srgbClr val="D8D8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SECRETARÍA DE ESTADO DE INDUSTRIA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8" name="Text Box 2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2" y="503086"/>
            <a:ext cx="1356413" cy="47987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0" rIns="91440" bIns="45720" numCol="1" anchor="ctr" anchorCtr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s-ES" altLang="es-ES" sz="7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DIRECCIÓN GENERAL DE ESTRATEGIA INDUSTRIAL Y DE LA PEQUEÑA Y MEDIANA EMPRESA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pic>
        <xdr:nvPicPr>
          <xdr:cNvPr id="9" name="Imagen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213589" cy="103716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398535</xdr:colOff>
      <xdr:row>5</xdr:row>
      <xdr:rowOff>84667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0" y="0"/>
          <a:ext cx="4676126" cy="953751"/>
          <a:chOff x="0" y="0"/>
          <a:chExt cx="4608365" cy="1037167"/>
        </a:xfrm>
      </xdr:grpSpPr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3" y="5939"/>
            <a:ext cx="1356412" cy="500816"/>
          </a:xfrm>
          <a:prstGeom prst="rect">
            <a:avLst/>
          </a:prstGeom>
          <a:solidFill>
            <a:srgbClr val="D8D8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SECRETARÍA DE ESTADO DE INDUSTRIA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2" name="Text Box 2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2" y="503086"/>
            <a:ext cx="1356413" cy="47987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0" rIns="91440" bIns="45720" numCol="1" anchor="ctr" anchorCtr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s-ES" altLang="es-ES" sz="7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DIRECCIÓN GENERAL DE ESTRATEGIA INDUSTRIAL Y DE LA PEQUEÑA Y MEDIANA EMPRESA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213589" cy="1037167"/>
          </a:xfrm>
          <a:prstGeom prst="rect">
            <a:avLst/>
          </a:prstGeom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352620</xdr:colOff>
      <xdr:row>5</xdr:row>
      <xdr:rowOff>84667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pSpPr/>
      </xdr:nvGrpSpPr>
      <xdr:grpSpPr>
        <a:xfrm>
          <a:off x="0" y="0"/>
          <a:ext cx="4764563" cy="984313"/>
          <a:chOff x="0" y="0"/>
          <a:chExt cx="4608365" cy="1037167"/>
        </a:xfrm>
      </xdr:grpSpPr>
      <xdr:sp macro="" textlink="">
        <xdr:nvSpPr>
          <xdr:cNvPr id="8" name="Cuadro de texto 2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3" y="5939"/>
            <a:ext cx="1356412" cy="500816"/>
          </a:xfrm>
          <a:prstGeom prst="rect">
            <a:avLst/>
          </a:prstGeom>
          <a:solidFill>
            <a:srgbClr val="D8D8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SECRETARÍA DE ESTADO DE INDUSTRIA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9" name="Text Box 2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2" y="503086"/>
            <a:ext cx="1356413" cy="47987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0" rIns="91440" bIns="45720" numCol="1" anchor="ctr" anchorCtr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s-ES" altLang="es-ES" sz="7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DIRECCIÓN GENERAL DE ESTRATEGIA INDUSTRIAL Y DE LA PEQUEÑA Y MEDIANA EMPRESA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00000000-0008-0000-13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213589" cy="1037167"/>
          </a:xfrm>
          <a:prstGeom prst="rect">
            <a:avLst/>
          </a:prstGeom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610356</xdr:colOff>
      <xdr:row>5</xdr:row>
      <xdr:rowOff>84667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GrpSpPr/>
      </xdr:nvGrpSpPr>
      <xdr:grpSpPr>
        <a:xfrm>
          <a:off x="0" y="0"/>
          <a:ext cx="4651677" cy="972306"/>
          <a:chOff x="0" y="0"/>
          <a:chExt cx="4608365" cy="1037167"/>
        </a:xfrm>
      </xdr:grpSpPr>
      <xdr:sp macro="" textlink="">
        <xdr:nvSpPr>
          <xdr:cNvPr id="14" name="Cuadro de texto 2">
            <a:extLst>
              <a:ext uri="{FF2B5EF4-FFF2-40B4-BE49-F238E27FC236}">
                <a16:creationId xmlns:a16="http://schemas.microsoft.com/office/drawing/2014/main" id="{00000000-0008-0000-14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3" y="5939"/>
            <a:ext cx="1356412" cy="500816"/>
          </a:xfrm>
          <a:prstGeom prst="rect">
            <a:avLst/>
          </a:prstGeom>
          <a:solidFill>
            <a:srgbClr val="D8D8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SECRETARÍA DE ESTADO DE INDUSTRIA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5" name="Text Box 2">
            <a:extLst>
              <a:ext uri="{FF2B5EF4-FFF2-40B4-BE49-F238E27FC236}">
                <a16:creationId xmlns:a16="http://schemas.microsoft.com/office/drawing/2014/main" id="{00000000-0008-0000-14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2" y="503086"/>
            <a:ext cx="1356413" cy="47987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0" rIns="91440" bIns="45720" numCol="1" anchor="ctr" anchorCtr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s-ES" altLang="es-ES" sz="7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DIRECCIÓN GENERAL DE ESTRATEGIA INDUSTRIAL Y DE LA PEQUEÑA Y MEDIANA EMPRESA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pic>
        <xdr:nvPicPr>
          <xdr:cNvPr id="21" name="Imagen 20">
            <a:extLst>
              <a:ext uri="{FF2B5EF4-FFF2-40B4-BE49-F238E27FC236}">
                <a16:creationId xmlns:a16="http://schemas.microsoft.com/office/drawing/2014/main" id="{00000000-0008-0000-14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213589" cy="1037167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55</xdr:row>
      <xdr:rowOff>0</xdr:rowOff>
    </xdr:from>
    <xdr:to>
      <xdr:col>5</xdr:col>
      <xdr:colOff>610356</xdr:colOff>
      <xdr:row>60</xdr:row>
      <xdr:rowOff>84667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GrpSpPr/>
      </xdr:nvGrpSpPr>
      <xdr:grpSpPr>
        <a:xfrm>
          <a:off x="0" y="10069286"/>
          <a:ext cx="4651677" cy="972306"/>
          <a:chOff x="0" y="0"/>
          <a:chExt cx="4608365" cy="1037167"/>
        </a:xfrm>
      </xdr:grpSpPr>
      <xdr:sp macro="" textlink="">
        <xdr:nvSpPr>
          <xdr:cNvPr id="11" name="Cuadro de texto 2">
            <a:extLst>
              <a:ext uri="{FF2B5EF4-FFF2-40B4-BE49-F238E27FC236}">
                <a16:creationId xmlns:a16="http://schemas.microsoft.com/office/drawing/2014/main" id="{00000000-0008-0000-14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3" y="5939"/>
            <a:ext cx="1356412" cy="500816"/>
          </a:xfrm>
          <a:prstGeom prst="rect">
            <a:avLst/>
          </a:prstGeom>
          <a:solidFill>
            <a:srgbClr val="D8D8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SECRETARÍA DE ESTADO DE INDUSTRIA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2" name="Text Box 2">
            <a:extLst>
              <a:ext uri="{FF2B5EF4-FFF2-40B4-BE49-F238E27FC236}">
                <a16:creationId xmlns:a16="http://schemas.microsoft.com/office/drawing/2014/main" id="{00000000-0008-0000-14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2" y="503086"/>
            <a:ext cx="1356413" cy="47987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0" rIns="91440" bIns="45720" numCol="1" anchor="ctr" anchorCtr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s-ES" altLang="es-ES" sz="7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DIRECCIÓN GENERAL DE ESTRATEGIA INDUSTRIAL Y DE LA PEQUEÑA Y MEDIANA EMPRESA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pic>
        <xdr:nvPicPr>
          <xdr:cNvPr id="20" name="Imagen 19">
            <a:extLst>
              <a:ext uri="{FF2B5EF4-FFF2-40B4-BE49-F238E27FC236}">
                <a16:creationId xmlns:a16="http://schemas.microsoft.com/office/drawing/2014/main" id="{00000000-0008-0000-1400-00001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213589" cy="1037167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402246</xdr:colOff>
      <xdr:row>5</xdr:row>
      <xdr:rowOff>84667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0"/>
          <a:ext cx="4688496" cy="972306"/>
          <a:chOff x="0" y="0"/>
          <a:chExt cx="4608365" cy="1037167"/>
        </a:xfrm>
      </xdr:grpSpPr>
      <xdr:sp macro="" textlink="">
        <xdr:nvSpPr>
          <xdr:cNvPr id="8" name="Cuadro de texto 2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3" y="5939"/>
            <a:ext cx="1356412" cy="500816"/>
          </a:xfrm>
          <a:prstGeom prst="rect">
            <a:avLst/>
          </a:prstGeom>
          <a:solidFill>
            <a:srgbClr val="D8D8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SECRETARÍA DE ESTADO DE INDUSTRIA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9" name="Text Box 2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2" y="503086"/>
            <a:ext cx="1356413" cy="47987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0" rIns="91440" bIns="45720" numCol="1" anchor="ctr" anchorCtr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s-ES" altLang="es-ES" sz="7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DIRECCIÓN GENERAL DE ESTRATEGIA INDUSTRIAL Y DE LA PEQUEÑA Y MEDIANA EMPRESA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213589" cy="1037167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402246</xdr:colOff>
      <xdr:row>5</xdr:row>
      <xdr:rowOff>84667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pSpPr/>
      </xdr:nvGrpSpPr>
      <xdr:grpSpPr>
        <a:xfrm>
          <a:off x="0" y="0"/>
          <a:ext cx="4810960" cy="1040342"/>
          <a:chOff x="0" y="0"/>
          <a:chExt cx="4608365" cy="1037167"/>
        </a:xfrm>
      </xdr:grpSpPr>
      <xdr:sp macro="" textlink="">
        <xdr:nvSpPr>
          <xdr:cNvPr id="8" name="Cuadro de texto 2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3" y="5939"/>
            <a:ext cx="1356412" cy="500816"/>
          </a:xfrm>
          <a:prstGeom prst="rect">
            <a:avLst/>
          </a:prstGeom>
          <a:solidFill>
            <a:srgbClr val="D8D8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SECRETARÍA DE ESTADO DE INDUSTRIA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9" name="Text Box 2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2" y="503086"/>
            <a:ext cx="1356413" cy="47987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0" rIns="91440" bIns="45720" numCol="1" anchor="ctr" anchorCtr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s-ES" altLang="es-ES" sz="7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DIRECCIÓN GENERAL DE ESTRATEGIA INDUSTRIAL Y DE LA PEQUEÑA Y MEDIANA EMPRESA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213589" cy="1037167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374760</xdr:colOff>
      <xdr:row>5</xdr:row>
      <xdr:rowOff>84240</xdr:rowOff>
    </xdr:to>
    <xdr:grpSp>
      <xdr:nvGrpSpPr>
        <xdr:cNvPr id="8" name="Grupo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pSpPr/>
      </xdr:nvGrpSpPr>
      <xdr:grpSpPr>
        <a:xfrm>
          <a:off x="0" y="0"/>
          <a:ext cx="4652232" cy="1039915"/>
          <a:chOff x="0" y="0"/>
          <a:chExt cx="4843800" cy="1036800"/>
        </a:xfrm>
      </xdr:grpSpPr>
      <xdr:sp macro="" textlink="">
        <xdr:nvSpPr>
          <xdr:cNvPr id="9" name="Cuadro de texto 2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/>
        </xdr:nvSpPr>
        <xdr:spPr>
          <a:xfrm>
            <a:off x="3418200" y="5760"/>
            <a:ext cx="1425600" cy="500400"/>
          </a:xfrm>
          <a:prstGeom prst="rect">
            <a:avLst/>
          </a:prstGeom>
          <a:solidFill>
            <a:srgbClr val="D8D8D8"/>
          </a:solidFill>
          <a:ln w="0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numCol="1" spcCol="0" anchor="ctr">
            <a:noAutofit/>
          </a:bodyPr>
          <a:lstStyle/>
          <a:p>
            <a:pPr defTabSz="914400">
              <a:lnSpc>
                <a:spcPct val="100000"/>
              </a:lnSpc>
              <a:tabLst>
                <a:tab pos="0" algn="l"/>
              </a:tabLst>
            </a:pPr>
            <a:r>
              <a:rPr lang="es-ES" sz="700" b="0" strike="noStrike" spc="-1">
                <a:solidFill>
                  <a:schemeClr val="dk1"/>
                </a:solidFill>
                <a:latin typeface="Calibri"/>
                <a:ea typeface="Calibri"/>
              </a:rPr>
              <a:t>SECRETARÍA DE ESTADO DE INDUSTRIA</a:t>
            </a:r>
            <a:endParaRPr lang="es-ES" sz="700" b="0" strike="noStrike" spc="-1">
              <a:latin typeface="Times New Roman"/>
            </a:endParaRPr>
          </a:p>
        </xdr:txBody>
      </xdr:sp>
      <xdr:sp macro="" textlink="">
        <xdr:nvSpPr>
          <xdr:cNvPr id="10" name="Text Box 2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SpPr/>
        </xdr:nvSpPr>
        <xdr:spPr>
          <a:xfrm>
            <a:off x="3418200" y="503280"/>
            <a:ext cx="1425600" cy="479520"/>
          </a:xfrm>
          <a:prstGeom prst="rect">
            <a:avLst/>
          </a:prstGeom>
          <a:solidFill>
            <a:srgbClr val="FFFFFF"/>
          </a:solidFill>
          <a:ln w="0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tIns="0" numCol="1" spcCol="0" anchor="ctr">
            <a:noAutofit/>
          </a:bodyPr>
          <a:lstStyle/>
          <a:p>
            <a:pPr defTabSz="914400">
              <a:lnSpc>
                <a:spcPct val="100000"/>
              </a:lnSpc>
              <a:tabLst>
                <a:tab pos="0" algn="l"/>
              </a:tabLst>
            </a:pPr>
            <a:endParaRPr lang="es-ES" sz="700" b="0" strike="noStrike" spc="-1">
              <a:latin typeface="Times New Roman"/>
            </a:endParaRPr>
          </a:p>
          <a:p>
            <a:pPr defTabSz="914400">
              <a:lnSpc>
                <a:spcPct val="100000"/>
              </a:lnSpc>
              <a:tabLst>
                <a:tab pos="0" algn="l"/>
              </a:tabLst>
            </a:pPr>
            <a:r>
              <a:rPr lang="es-ES" sz="700" b="0" strike="noStrike" spc="-1">
                <a:solidFill>
                  <a:schemeClr val="dk1"/>
                </a:solidFill>
                <a:latin typeface="Calibri"/>
                <a:ea typeface="Calibri"/>
              </a:rPr>
              <a:t>DIRECCIÓN GENERAL DE ESTRATEGIA INDUSTRIAL Y DE LA PEQUEÑA Y MEDIANA EMPRESA</a:t>
            </a:r>
            <a:endParaRPr lang="es-ES" sz="700" b="0" strike="noStrike" spc="-1">
              <a:latin typeface="Times New Roman"/>
            </a:endParaRPr>
          </a:p>
        </xdr:txBody>
      </xdr:sp>
      <xdr:pic>
        <xdr:nvPicPr>
          <xdr:cNvPr id="11" name="Imagen 1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/>
        </xdr:blipFill>
        <xdr:spPr>
          <a:xfrm>
            <a:off x="0" y="0"/>
            <a:ext cx="3377520" cy="1036800"/>
          </a:xfrm>
          <a:prstGeom prst="rect">
            <a:avLst/>
          </a:prstGeom>
          <a:ln w="0">
            <a:noFill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375032</xdr:colOff>
      <xdr:row>5</xdr:row>
      <xdr:rowOff>84667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pSpPr/>
      </xdr:nvGrpSpPr>
      <xdr:grpSpPr>
        <a:xfrm>
          <a:off x="0" y="0"/>
          <a:ext cx="4652504" cy="1040342"/>
          <a:chOff x="0" y="0"/>
          <a:chExt cx="4608365" cy="1037167"/>
        </a:xfrm>
      </xdr:grpSpPr>
      <xdr:sp macro="" textlink="">
        <xdr:nvSpPr>
          <xdr:cNvPr id="8" name="Cuadro de texto 2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3" y="5939"/>
            <a:ext cx="1356412" cy="500816"/>
          </a:xfrm>
          <a:prstGeom prst="rect">
            <a:avLst/>
          </a:prstGeom>
          <a:solidFill>
            <a:srgbClr val="D8D8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SECRETARÍA DE ESTADO DE INDUSTRIA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9" name="Text Box 2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2" y="503086"/>
            <a:ext cx="1356413" cy="47987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0" rIns="91440" bIns="45720" numCol="1" anchor="ctr" anchorCtr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s-ES" altLang="es-ES" sz="7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DIRECCIÓN GENERAL DE ESTRATEGIA INDUSTRIAL Y DE LA PEQUEÑA Y MEDIANA EMPRESA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213589" cy="1037167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352620</xdr:colOff>
      <xdr:row>5</xdr:row>
      <xdr:rowOff>84667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4764563" cy="984313"/>
          <a:chOff x="0" y="0"/>
          <a:chExt cx="4608365" cy="1037167"/>
        </a:xfrm>
      </xdr:grpSpPr>
      <xdr:sp macro="" textlink="">
        <xdr:nvSpPr>
          <xdr:cNvPr id="11" name="Cuadro de texto 2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3" y="5939"/>
            <a:ext cx="1356412" cy="500816"/>
          </a:xfrm>
          <a:prstGeom prst="rect">
            <a:avLst/>
          </a:prstGeom>
          <a:solidFill>
            <a:srgbClr val="D8D8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SECRETARÍA DE ESTADO DE INDUSTRIA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2" name="Text Box 2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2" y="503086"/>
            <a:ext cx="1356413" cy="47987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0" rIns="91440" bIns="45720" numCol="1" anchor="ctr" anchorCtr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s-ES" altLang="es-ES" sz="7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DIRECCIÓN GENERAL DE ESTRATEGIA INDUSTRIAL Y DE LA PEQUEÑA Y MEDIANA EMPRESA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213589" cy="1037167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352620</xdr:colOff>
      <xdr:row>5</xdr:row>
      <xdr:rowOff>84667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pSpPr/>
      </xdr:nvGrpSpPr>
      <xdr:grpSpPr>
        <a:xfrm>
          <a:off x="0" y="0"/>
          <a:ext cx="4764563" cy="984313"/>
          <a:chOff x="0" y="0"/>
          <a:chExt cx="4608365" cy="1037167"/>
        </a:xfrm>
      </xdr:grpSpPr>
      <xdr:sp macro="" textlink="">
        <xdr:nvSpPr>
          <xdr:cNvPr id="11" name="Cuadro de texto 2">
            <a:extLst>
              <a:ext uri="{FF2B5EF4-FFF2-40B4-BE49-F238E27FC236}">
                <a16:creationId xmlns:a16="http://schemas.microsoft.com/office/drawing/2014/main" id="{00000000-0008-0000-07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3" y="5939"/>
            <a:ext cx="1356412" cy="500816"/>
          </a:xfrm>
          <a:prstGeom prst="rect">
            <a:avLst/>
          </a:prstGeom>
          <a:solidFill>
            <a:srgbClr val="D8D8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SECRETARÍA DE ESTADO DE INDUSTRIA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12" name="Text Box 2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2" y="503086"/>
            <a:ext cx="1356413" cy="47987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0" rIns="91440" bIns="45720" numCol="1" anchor="ctr" anchorCtr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s-ES" altLang="es-ES" sz="7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DIRECCIÓN GENERAL DE ESTRATEGIA INDUSTRIAL Y DE LA PEQUEÑA Y MEDIANA EMPRESA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213589" cy="1037167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352620</xdr:colOff>
      <xdr:row>5</xdr:row>
      <xdr:rowOff>84667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pSpPr/>
      </xdr:nvGrpSpPr>
      <xdr:grpSpPr>
        <a:xfrm>
          <a:off x="0" y="0"/>
          <a:ext cx="4764563" cy="984313"/>
          <a:chOff x="0" y="0"/>
          <a:chExt cx="4608365" cy="1037167"/>
        </a:xfrm>
      </xdr:grpSpPr>
      <xdr:sp macro="" textlink="">
        <xdr:nvSpPr>
          <xdr:cNvPr id="8" name="Cuadro de texto 2">
            <a:extLst>
              <a:ext uri="{FF2B5EF4-FFF2-40B4-BE49-F238E27FC236}">
                <a16:creationId xmlns:a16="http://schemas.microsoft.com/office/drawing/2014/main" id="{00000000-0008-0000-08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3" y="5939"/>
            <a:ext cx="1356412" cy="500816"/>
          </a:xfrm>
          <a:prstGeom prst="rect">
            <a:avLst/>
          </a:prstGeom>
          <a:solidFill>
            <a:srgbClr val="D8D8D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SECRETARÍA DE ESTADO DE INDUSTRIA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sp macro="" textlink="">
        <xdr:nvSpPr>
          <xdr:cNvPr id="9" name="Text Box 2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1952" y="503086"/>
            <a:ext cx="1356413" cy="479877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0" rIns="91440" bIns="45720" numCol="1" anchor="ctr" anchorCtr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s-ES" altLang="es-ES" sz="7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lvl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0" lang="es-ES" altLang="es-ES" sz="7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DIRECCIÓN GENERAL DE ESTRATEGIA INDUSTRIAL Y DE LA PEQUEÑA Y MEDIANA EMPRESA</a:t>
            </a:r>
            <a:endParaRPr kumimoji="0" lang="es-ES" altLang="es-ES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</a:endParaRPr>
          </a:p>
        </xdr:txBody>
      </xdr:sp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213589" cy="103716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vmlDrawing" Target="../drawings/vmlDrawing8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vmlDrawing" Target="../drawings/vmlDrawing9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4" Type="http://schemas.openxmlformats.org/officeDocument/2006/relationships/vmlDrawing" Target="../drawings/vmlDrawing10.v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4" Type="http://schemas.openxmlformats.org/officeDocument/2006/relationships/vmlDrawing" Target="../drawings/vmlDrawing1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N38"/>
  <sheetViews>
    <sheetView showGridLines="0" showRuler="0" zoomScale="70" zoomScaleNormal="70" workbookViewId="0">
      <selection activeCell="O7" sqref="O7"/>
    </sheetView>
  </sheetViews>
  <sheetFormatPr baseColWidth="10" defaultRowHeight="14.5" x14ac:dyDescent="0.35"/>
  <cols>
    <col min="3" max="3" width="12.453125" customWidth="1"/>
    <col min="4" max="4" width="3.54296875" bestFit="1" customWidth="1"/>
    <col min="6" max="6" width="13.1796875" customWidth="1"/>
    <col min="14" max="14" width="14.1796875" customWidth="1"/>
  </cols>
  <sheetData>
    <row r="1" spans="1:14" x14ac:dyDescent="0.35">
      <c r="I1" s="137" t="s">
        <v>84</v>
      </c>
      <c r="J1" s="138"/>
      <c r="K1" s="138"/>
      <c r="L1" s="138"/>
      <c r="M1" s="138"/>
      <c r="N1" s="138"/>
    </row>
    <row r="2" spans="1:14" x14ac:dyDescent="0.35">
      <c r="I2" s="138"/>
      <c r="J2" s="138"/>
      <c r="K2" s="138"/>
      <c r="L2" s="138"/>
      <c r="M2" s="138"/>
      <c r="N2" s="138"/>
    </row>
    <row r="3" spans="1:14" x14ac:dyDescent="0.35">
      <c r="I3" s="138"/>
      <c r="J3" s="138"/>
      <c r="K3" s="138"/>
      <c r="L3" s="138"/>
      <c r="M3" s="138"/>
      <c r="N3" s="138"/>
    </row>
    <row r="4" spans="1:14" x14ac:dyDescent="0.35">
      <c r="I4" s="138"/>
      <c r="J4" s="138"/>
      <c r="K4" s="138"/>
      <c r="L4" s="138"/>
      <c r="M4" s="138"/>
      <c r="N4" s="138"/>
    </row>
    <row r="5" spans="1:14" x14ac:dyDescent="0.35">
      <c r="I5" s="138"/>
      <c r="J5" s="138"/>
      <c r="K5" s="138"/>
      <c r="L5" s="138"/>
      <c r="M5" s="138"/>
      <c r="N5" s="138"/>
    </row>
    <row r="6" spans="1:14" x14ac:dyDescent="0.35">
      <c r="I6" s="138"/>
      <c r="J6" s="138"/>
      <c r="K6" s="138"/>
      <c r="L6" s="138"/>
      <c r="M6" s="138"/>
      <c r="N6" s="138"/>
    </row>
    <row r="8" spans="1:14" ht="15" customHeight="1" x14ac:dyDescent="0.35">
      <c r="A8" s="142" t="s">
        <v>41</v>
      </c>
      <c r="B8" s="143"/>
      <c r="C8" s="143"/>
      <c r="D8" s="144"/>
      <c r="E8" s="139" t="s">
        <v>0</v>
      </c>
      <c r="F8" s="139"/>
      <c r="G8" s="139"/>
      <c r="H8" s="139"/>
      <c r="I8" s="139"/>
      <c r="J8" s="139"/>
      <c r="K8" s="139"/>
      <c r="L8" s="139"/>
      <c r="M8" s="139"/>
      <c r="N8" s="139"/>
    </row>
    <row r="9" spans="1:14" ht="21" x14ac:dyDescent="0.35">
      <c r="A9" s="145"/>
      <c r="B9" s="146"/>
      <c r="C9" s="146"/>
      <c r="D9" s="147"/>
      <c r="E9" s="49" t="s">
        <v>72</v>
      </c>
      <c r="F9" s="49" t="s">
        <v>73</v>
      </c>
      <c r="G9" s="49" t="s">
        <v>74</v>
      </c>
      <c r="H9" s="49" t="s">
        <v>75</v>
      </c>
      <c r="I9" s="49" t="s">
        <v>76</v>
      </c>
      <c r="J9" s="49" t="s">
        <v>77</v>
      </c>
      <c r="K9" s="49" t="s">
        <v>78</v>
      </c>
      <c r="L9" s="49" t="s">
        <v>79</v>
      </c>
      <c r="M9" s="49" t="s">
        <v>80</v>
      </c>
      <c r="N9" s="50" t="s">
        <v>8</v>
      </c>
    </row>
    <row r="10" spans="1:14" ht="15" customHeight="1" x14ac:dyDescent="0.35">
      <c r="A10" s="148"/>
      <c r="B10" s="149"/>
      <c r="C10" s="149"/>
      <c r="D10" s="150"/>
      <c r="E10" s="139" t="s">
        <v>9</v>
      </c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x14ac:dyDescent="0.35">
      <c r="A11" s="122" t="s">
        <v>12</v>
      </c>
      <c r="B11" s="122"/>
      <c r="C11" s="123"/>
      <c r="D11" s="14" t="s">
        <v>15</v>
      </c>
      <c r="E11" s="56">
        <v>304</v>
      </c>
      <c r="F11" s="56">
        <v>154406</v>
      </c>
      <c r="G11" s="56">
        <v>4875</v>
      </c>
      <c r="H11" s="56">
        <v>27987</v>
      </c>
      <c r="I11" s="56">
        <v>3558</v>
      </c>
      <c r="J11" s="56">
        <v>309</v>
      </c>
      <c r="K11" s="56">
        <v>1711</v>
      </c>
      <c r="L11" s="56">
        <v>4092</v>
      </c>
      <c r="M11" s="56">
        <v>3424</v>
      </c>
      <c r="N11" s="3">
        <f>SUM(E11:M11)</f>
        <v>200666</v>
      </c>
    </row>
    <row r="12" spans="1:14" x14ac:dyDescent="0.35">
      <c r="A12" s="120" t="s">
        <v>13</v>
      </c>
      <c r="B12" s="120"/>
      <c r="C12" s="121"/>
      <c r="D12" s="11" t="s">
        <v>14</v>
      </c>
      <c r="E12" s="45">
        <v>95</v>
      </c>
      <c r="F12" s="45">
        <v>15938</v>
      </c>
      <c r="G12" s="45">
        <v>2729</v>
      </c>
      <c r="H12" s="45">
        <v>3255</v>
      </c>
      <c r="I12" s="45">
        <v>819</v>
      </c>
      <c r="J12" s="45">
        <v>69</v>
      </c>
      <c r="K12" s="45">
        <v>833</v>
      </c>
      <c r="L12" s="45">
        <v>776</v>
      </c>
      <c r="M12" s="45">
        <v>1146</v>
      </c>
      <c r="N12" s="4">
        <f t="shared" ref="N12:N30" si="0">SUM(E12:M12)</f>
        <v>25660</v>
      </c>
    </row>
    <row r="13" spans="1:14" x14ac:dyDescent="0.35">
      <c r="A13" s="122" t="s">
        <v>16</v>
      </c>
      <c r="B13" s="122"/>
      <c r="C13" s="123"/>
      <c r="D13" s="10" t="s">
        <v>15</v>
      </c>
      <c r="E13" s="56">
        <v>1239</v>
      </c>
      <c r="F13" s="56">
        <v>282699</v>
      </c>
      <c r="G13" s="56">
        <v>5671</v>
      </c>
      <c r="H13" s="56">
        <v>90324</v>
      </c>
      <c r="I13" s="56">
        <v>25344</v>
      </c>
      <c r="J13" s="56">
        <v>3688</v>
      </c>
      <c r="K13" s="56">
        <v>2155</v>
      </c>
      <c r="L13" s="56">
        <v>11752</v>
      </c>
      <c r="M13" s="56">
        <v>3977</v>
      </c>
      <c r="N13" s="3">
        <f t="shared" si="0"/>
        <v>426849</v>
      </c>
    </row>
    <row r="14" spans="1:14" x14ac:dyDescent="0.35">
      <c r="A14" s="120" t="s">
        <v>30</v>
      </c>
      <c r="B14" s="120"/>
      <c r="C14" s="121"/>
      <c r="D14" s="11" t="s">
        <v>14</v>
      </c>
      <c r="E14" s="45">
        <v>358</v>
      </c>
      <c r="F14" s="45">
        <v>78793</v>
      </c>
      <c r="G14" s="45">
        <v>7784</v>
      </c>
      <c r="H14" s="45">
        <v>29276</v>
      </c>
      <c r="I14" s="45">
        <v>11704</v>
      </c>
      <c r="J14" s="45">
        <v>2291</v>
      </c>
      <c r="K14" s="45">
        <v>4011</v>
      </c>
      <c r="L14" s="45">
        <v>1529</v>
      </c>
      <c r="M14" s="45">
        <v>1077</v>
      </c>
      <c r="N14" s="4">
        <f t="shared" si="0"/>
        <v>136823</v>
      </c>
    </row>
    <row r="15" spans="1:14" x14ac:dyDescent="0.35">
      <c r="A15" s="122" t="s">
        <v>17</v>
      </c>
      <c r="B15" s="122"/>
      <c r="C15" s="123"/>
      <c r="D15" s="10" t="s">
        <v>15</v>
      </c>
      <c r="E15" s="56">
        <v>50</v>
      </c>
      <c r="F15" s="56">
        <v>14887</v>
      </c>
      <c r="G15" s="56">
        <v>1309</v>
      </c>
      <c r="H15" s="56">
        <v>4268</v>
      </c>
      <c r="I15" s="56">
        <v>560</v>
      </c>
      <c r="J15" s="56">
        <v>152</v>
      </c>
      <c r="K15" s="56">
        <v>0</v>
      </c>
      <c r="L15" s="56">
        <v>54</v>
      </c>
      <c r="M15" s="56">
        <v>10</v>
      </c>
      <c r="N15" s="3">
        <f t="shared" si="0"/>
        <v>21290</v>
      </c>
    </row>
    <row r="16" spans="1:14" x14ac:dyDescent="0.35">
      <c r="A16" s="120" t="s">
        <v>24</v>
      </c>
      <c r="B16" s="120"/>
      <c r="C16" s="121"/>
      <c r="D16" s="11" t="s">
        <v>14</v>
      </c>
      <c r="E16" s="45">
        <v>358</v>
      </c>
      <c r="F16" s="45">
        <v>59331</v>
      </c>
      <c r="G16" s="45">
        <v>1807</v>
      </c>
      <c r="H16" s="45">
        <v>16378</v>
      </c>
      <c r="I16" s="45">
        <v>1560</v>
      </c>
      <c r="J16" s="45">
        <v>2395</v>
      </c>
      <c r="K16" s="45">
        <v>0</v>
      </c>
      <c r="L16" s="45">
        <v>69</v>
      </c>
      <c r="M16" s="45">
        <v>16</v>
      </c>
      <c r="N16" s="4">
        <f t="shared" si="0"/>
        <v>81914</v>
      </c>
    </row>
    <row r="17" spans="1:14" x14ac:dyDescent="0.35">
      <c r="A17" s="122" t="s">
        <v>18</v>
      </c>
      <c r="B17" s="122"/>
      <c r="C17" s="123"/>
      <c r="D17" s="10" t="s">
        <v>15</v>
      </c>
      <c r="E17" s="56">
        <v>3197</v>
      </c>
      <c r="F17" s="56">
        <v>903987</v>
      </c>
      <c r="G17" s="56">
        <v>20074</v>
      </c>
      <c r="H17" s="56">
        <v>229855</v>
      </c>
      <c r="I17" s="56">
        <v>38409</v>
      </c>
      <c r="J17" s="56">
        <v>4272</v>
      </c>
      <c r="K17" s="56">
        <v>13643</v>
      </c>
      <c r="L17" s="56">
        <v>13651</v>
      </c>
      <c r="M17" s="56">
        <v>12049</v>
      </c>
      <c r="N17" s="3">
        <f t="shared" si="0"/>
        <v>1239137</v>
      </c>
    </row>
    <row r="18" spans="1:14" x14ac:dyDescent="0.35">
      <c r="A18" s="120" t="s">
        <v>25</v>
      </c>
      <c r="B18" s="120"/>
      <c r="C18" s="121"/>
      <c r="D18" s="11" t="s">
        <v>14</v>
      </c>
      <c r="E18" s="45">
        <v>990</v>
      </c>
      <c r="F18" s="45">
        <v>297871</v>
      </c>
      <c r="G18" s="45">
        <v>26102</v>
      </c>
      <c r="H18" s="45">
        <v>78307</v>
      </c>
      <c r="I18" s="45">
        <v>17758</v>
      </c>
      <c r="J18" s="45">
        <v>1356</v>
      </c>
      <c r="K18" s="45">
        <v>8781</v>
      </c>
      <c r="L18" s="45">
        <v>5995</v>
      </c>
      <c r="M18" s="45">
        <v>3831</v>
      </c>
      <c r="N18" s="4">
        <f t="shared" si="0"/>
        <v>440991</v>
      </c>
    </row>
    <row r="19" spans="1:14" x14ac:dyDescent="0.35">
      <c r="A19" s="122" t="s">
        <v>19</v>
      </c>
      <c r="B19" s="122"/>
      <c r="C19" s="123"/>
      <c r="D19" s="10" t="s">
        <v>15</v>
      </c>
      <c r="E19" s="56">
        <v>108</v>
      </c>
      <c r="F19" s="56">
        <v>4812</v>
      </c>
      <c r="G19" s="56">
        <v>0</v>
      </c>
      <c r="H19" s="56">
        <v>785</v>
      </c>
      <c r="I19" s="56">
        <v>3160</v>
      </c>
      <c r="J19" s="56">
        <v>905</v>
      </c>
      <c r="K19" s="56">
        <v>0</v>
      </c>
      <c r="L19" s="56">
        <v>0</v>
      </c>
      <c r="M19" s="56">
        <v>0</v>
      </c>
      <c r="N19" s="3">
        <f t="shared" si="0"/>
        <v>9770</v>
      </c>
    </row>
    <row r="20" spans="1:14" x14ac:dyDescent="0.35">
      <c r="A20" s="120" t="s">
        <v>26</v>
      </c>
      <c r="B20" s="120"/>
      <c r="C20" s="121"/>
      <c r="D20" s="11" t="s">
        <v>14</v>
      </c>
      <c r="E20" s="45">
        <v>3927</v>
      </c>
      <c r="F20" s="45">
        <v>281892</v>
      </c>
      <c r="G20" s="45">
        <v>11310</v>
      </c>
      <c r="H20" s="45">
        <v>47787</v>
      </c>
      <c r="I20" s="45">
        <v>7248</v>
      </c>
      <c r="J20" s="45">
        <v>1770</v>
      </c>
      <c r="K20" s="45">
        <v>0</v>
      </c>
      <c r="L20" s="45">
        <v>0</v>
      </c>
      <c r="M20" s="45">
        <v>4</v>
      </c>
      <c r="N20" s="4">
        <f t="shared" si="0"/>
        <v>353938</v>
      </c>
    </row>
    <row r="21" spans="1:14" x14ac:dyDescent="0.35">
      <c r="A21" s="122" t="s">
        <v>20</v>
      </c>
      <c r="B21" s="122"/>
      <c r="C21" s="123"/>
      <c r="D21" s="10" t="s">
        <v>15</v>
      </c>
      <c r="E21" s="56">
        <v>762</v>
      </c>
      <c r="F21" s="56">
        <v>165786</v>
      </c>
      <c r="G21" s="56">
        <v>1570</v>
      </c>
      <c r="H21" s="56">
        <v>60562</v>
      </c>
      <c r="I21" s="56">
        <v>15431</v>
      </c>
      <c r="J21" s="56">
        <v>1329</v>
      </c>
      <c r="K21" s="56">
        <v>16487</v>
      </c>
      <c r="L21" s="56">
        <v>222</v>
      </c>
      <c r="M21" s="56">
        <v>1223</v>
      </c>
      <c r="N21" s="3">
        <f t="shared" si="0"/>
        <v>263372</v>
      </c>
    </row>
    <row r="22" spans="1:14" x14ac:dyDescent="0.35">
      <c r="A22" s="120" t="s">
        <v>27</v>
      </c>
      <c r="B22" s="120"/>
      <c r="C22" s="121"/>
      <c r="D22" s="11" t="s">
        <v>14</v>
      </c>
      <c r="E22" s="45">
        <v>437</v>
      </c>
      <c r="F22" s="45">
        <v>93955</v>
      </c>
      <c r="G22" s="45">
        <v>7591</v>
      </c>
      <c r="H22" s="45">
        <v>39644</v>
      </c>
      <c r="I22" s="45">
        <v>24465</v>
      </c>
      <c r="J22" s="45">
        <v>1847</v>
      </c>
      <c r="K22" s="45">
        <v>18491</v>
      </c>
      <c r="L22" s="45">
        <v>343</v>
      </c>
      <c r="M22" s="45">
        <v>1938</v>
      </c>
      <c r="N22" s="4">
        <f t="shared" si="0"/>
        <v>188711</v>
      </c>
    </row>
    <row r="23" spans="1:14" x14ac:dyDescent="0.35">
      <c r="A23" s="140" t="s">
        <v>33</v>
      </c>
      <c r="B23" s="140"/>
      <c r="C23" s="141"/>
      <c r="D23" s="10" t="s">
        <v>15</v>
      </c>
      <c r="E23" s="56">
        <v>101</v>
      </c>
      <c r="F23" s="56">
        <v>91766</v>
      </c>
      <c r="G23" s="56">
        <v>1128</v>
      </c>
      <c r="H23" s="56">
        <v>33447</v>
      </c>
      <c r="I23" s="56">
        <v>8220</v>
      </c>
      <c r="J23" s="56">
        <v>525</v>
      </c>
      <c r="K23" s="56">
        <v>0</v>
      </c>
      <c r="L23" s="56">
        <v>5119</v>
      </c>
      <c r="M23" s="56">
        <v>639</v>
      </c>
      <c r="N23" s="3">
        <f t="shared" si="0"/>
        <v>140945</v>
      </c>
    </row>
    <row r="24" spans="1:14" x14ac:dyDescent="0.35">
      <c r="A24" s="120" t="s">
        <v>28</v>
      </c>
      <c r="B24" s="120"/>
      <c r="C24" s="121"/>
      <c r="D24" s="11" t="s">
        <v>14</v>
      </c>
      <c r="E24" s="45">
        <v>207</v>
      </c>
      <c r="F24" s="45">
        <v>72310</v>
      </c>
      <c r="G24" s="45">
        <v>1821</v>
      </c>
      <c r="H24" s="45">
        <v>25539</v>
      </c>
      <c r="I24" s="45">
        <v>5523</v>
      </c>
      <c r="J24" s="45">
        <v>397</v>
      </c>
      <c r="K24" s="45">
        <v>7</v>
      </c>
      <c r="L24" s="45">
        <v>2071</v>
      </c>
      <c r="M24" s="45">
        <v>390</v>
      </c>
      <c r="N24" s="4">
        <f t="shared" si="0"/>
        <v>108265</v>
      </c>
    </row>
    <row r="25" spans="1:14" x14ac:dyDescent="0.35">
      <c r="A25" s="122" t="s">
        <v>21</v>
      </c>
      <c r="B25" s="122"/>
      <c r="C25" s="123"/>
      <c r="D25" s="10" t="s">
        <v>15</v>
      </c>
      <c r="E25" s="56">
        <v>246</v>
      </c>
      <c r="F25" s="56">
        <v>41933</v>
      </c>
      <c r="G25" s="56">
        <v>3389</v>
      </c>
      <c r="H25" s="56">
        <v>10562</v>
      </c>
      <c r="I25" s="56">
        <v>835</v>
      </c>
      <c r="J25" s="56">
        <v>102</v>
      </c>
      <c r="K25" s="56">
        <v>478</v>
      </c>
      <c r="L25" s="56">
        <v>2992</v>
      </c>
      <c r="M25" s="56">
        <v>2234</v>
      </c>
      <c r="N25" s="3">
        <f t="shared" si="0"/>
        <v>62771</v>
      </c>
    </row>
    <row r="26" spans="1:14" x14ac:dyDescent="0.35">
      <c r="A26" s="120" t="s">
        <v>29</v>
      </c>
      <c r="B26" s="120"/>
      <c r="C26" s="121"/>
      <c r="D26" s="11" t="s">
        <v>14</v>
      </c>
      <c r="E26" s="45">
        <v>1631</v>
      </c>
      <c r="F26" s="45">
        <v>278014</v>
      </c>
      <c r="G26" s="45">
        <v>10821</v>
      </c>
      <c r="H26" s="45">
        <v>69331</v>
      </c>
      <c r="I26" s="45">
        <v>11986</v>
      </c>
      <c r="J26" s="45">
        <v>1384</v>
      </c>
      <c r="K26" s="45">
        <v>8797</v>
      </c>
      <c r="L26" s="45">
        <v>987</v>
      </c>
      <c r="M26" s="45">
        <v>1377</v>
      </c>
      <c r="N26" s="4">
        <f t="shared" si="0"/>
        <v>384328</v>
      </c>
    </row>
    <row r="27" spans="1:14" x14ac:dyDescent="0.35">
      <c r="A27" s="122" t="s">
        <v>22</v>
      </c>
      <c r="B27" s="122"/>
      <c r="C27" s="123"/>
      <c r="D27" s="10" t="s">
        <v>15</v>
      </c>
      <c r="E27" s="56">
        <v>1211</v>
      </c>
      <c r="F27" s="56">
        <v>448258</v>
      </c>
      <c r="G27" s="56">
        <v>2783</v>
      </c>
      <c r="H27" s="56">
        <v>138684</v>
      </c>
      <c r="I27" s="56">
        <v>14712</v>
      </c>
      <c r="J27" s="56">
        <v>1594</v>
      </c>
      <c r="K27" s="56">
        <v>0</v>
      </c>
      <c r="L27" s="56">
        <v>1527</v>
      </c>
      <c r="M27" s="56">
        <v>319</v>
      </c>
      <c r="N27" s="3">
        <f t="shared" si="0"/>
        <v>609088</v>
      </c>
    </row>
    <row r="28" spans="1:14" x14ac:dyDescent="0.35">
      <c r="A28" s="120" t="s">
        <v>31</v>
      </c>
      <c r="B28" s="120"/>
      <c r="C28" s="121"/>
      <c r="D28" s="11" t="s">
        <v>14</v>
      </c>
      <c r="E28" s="45">
        <v>185</v>
      </c>
      <c r="F28" s="45">
        <v>44504</v>
      </c>
      <c r="G28" s="45">
        <v>3813</v>
      </c>
      <c r="H28" s="45">
        <v>15545</v>
      </c>
      <c r="I28" s="45">
        <v>2321</v>
      </c>
      <c r="J28" s="45">
        <v>218</v>
      </c>
      <c r="K28" s="45">
        <v>37</v>
      </c>
      <c r="L28" s="45">
        <v>312</v>
      </c>
      <c r="M28" s="45">
        <v>56</v>
      </c>
      <c r="N28" s="4">
        <f t="shared" si="0"/>
        <v>66991</v>
      </c>
    </row>
    <row r="29" spans="1:14" x14ac:dyDescent="0.35">
      <c r="A29" s="122" t="s">
        <v>23</v>
      </c>
      <c r="B29" s="122"/>
      <c r="C29" s="123"/>
      <c r="D29" s="10" t="s">
        <v>15</v>
      </c>
      <c r="E29" s="56">
        <v>0</v>
      </c>
      <c r="F29" s="56">
        <v>13</v>
      </c>
      <c r="G29" s="56">
        <v>1220</v>
      </c>
      <c r="H29" s="56">
        <v>0</v>
      </c>
      <c r="I29" s="56">
        <v>0</v>
      </c>
      <c r="J29" s="56">
        <v>410</v>
      </c>
      <c r="K29" s="56">
        <v>0</v>
      </c>
      <c r="L29" s="56">
        <v>0</v>
      </c>
      <c r="M29" s="56">
        <v>0</v>
      </c>
      <c r="N29" s="3">
        <f t="shared" si="0"/>
        <v>1643</v>
      </c>
    </row>
    <row r="30" spans="1:14" x14ac:dyDescent="0.35">
      <c r="A30" s="120" t="s">
        <v>32</v>
      </c>
      <c r="B30" s="120"/>
      <c r="C30" s="121"/>
      <c r="D30" s="11" t="s">
        <v>14</v>
      </c>
      <c r="E30" s="45">
        <v>304</v>
      </c>
      <c r="F30" s="45">
        <v>154406</v>
      </c>
      <c r="G30" s="45">
        <v>4875</v>
      </c>
      <c r="H30" s="45">
        <v>27987</v>
      </c>
      <c r="I30" s="45">
        <v>3558</v>
      </c>
      <c r="J30" s="45">
        <v>309</v>
      </c>
      <c r="K30" s="45">
        <v>1711</v>
      </c>
      <c r="L30" s="45">
        <v>4092</v>
      </c>
      <c r="M30" s="45">
        <v>3424</v>
      </c>
      <c r="N30" s="4">
        <f t="shared" si="0"/>
        <v>200666</v>
      </c>
    </row>
    <row r="31" spans="1:14" x14ac:dyDescent="0.35">
      <c r="A31" s="126" t="s">
        <v>34</v>
      </c>
      <c r="B31" s="126"/>
      <c r="C31" s="127"/>
      <c r="D31" s="12" t="s">
        <v>15</v>
      </c>
      <c r="E31" s="3">
        <f>E11+E13+E15+E17+E19+E21+E23+E25+E27+E29</f>
        <v>7218</v>
      </c>
      <c r="F31" s="3">
        <f t="shared" ref="F31:N31" si="1">F11+F13+F15+F17+F19+F21+F23+F25+F27+F29</f>
        <v>2108547</v>
      </c>
      <c r="G31" s="3">
        <f t="shared" si="1"/>
        <v>42019</v>
      </c>
      <c r="H31" s="3">
        <f t="shared" si="1"/>
        <v>596474</v>
      </c>
      <c r="I31" s="3">
        <f t="shared" si="1"/>
        <v>110229</v>
      </c>
      <c r="J31" s="3">
        <f t="shared" si="1"/>
        <v>13286</v>
      </c>
      <c r="K31" s="3">
        <f t="shared" si="1"/>
        <v>34474</v>
      </c>
      <c r="L31" s="3">
        <f t="shared" si="1"/>
        <v>39409</v>
      </c>
      <c r="M31" s="3">
        <f t="shared" si="1"/>
        <v>23875</v>
      </c>
      <c r="N31" s="3">
        <f t="shared" si="1"/>
        <v>2975531</v>
      </c>
    </row>
    <row r="32" spans="1:14" x14ac:dyDescent="0.35">
      <c r="A32" s="126"/>
      <c r="B32" s="126"/>
      <c r="C32" s="127"/>
      <c r="D32" s="13" t="s">
        <v>14</v>
      </c>
      <c r="E32" s="4">
        <f>E12+E14+E16+E18+E20+E22+E24+E26+E28+E30</f>
        <v>8492</v>
      </c>
      <c r="F32" s="4">
        <f t="shared" ref="F32:N32" si="2">F12+F14+F16+F18+F20+F22+F24+F26+F28+F30</f>
        <v>1377014</v>
      </c>
      <c r="G32" s="4">
        <f t="shared" si="2"/>
        <v>78653</v>
      </c>
      <c r="H32" s="4">
        <f t="shared" si="2"/>
        <v>353049</v>
      </c>
      <c r="I32" s="4">
        <f t="shared" si="2"/>
        <v>86942</v>
      </c>
      <c r="J32" s="4">
        <f t="shared" si="2"/>
        <v>12036</v>
      </c>
      <c r="K32" s="4">
        <f t="shared" si="2"/>
        <v>42668</v>
      </c>
      <c r="L32" s="4">
        <f t="shared" si="2"/>
        <v>16174</v>
      </c>
      <c r="M32" s="4">
        <f t="shared" si="2"/>
        <v>13259</v>
      </c>
      <c r="N32" s="4">
        <f t="shared" si="2"/>
        <v>1988287</v>
      </c>
    </row>
    <row r="33" spans="1:14" x14ac:dyDescent="0.35">
      <c r="A33" s="130" t="s">
        <v>40</v>
      </c>
      <c r="B33" s="128" t="s">
        <v>38</v>
      </c>
      <c r="C33" s="133" t="s">
        <v>35</v>
      </c>
      <c r="D33" s="134"/>
      <c r="E33" s="60">
        <v>13786</v>
      </c>
      <c r="F33" s="54">
        <v>2224632</v>
      </c>
      <c r="G33" s="54">
        <v>189130</v>
      </c>
      <c r="H33" s="54">
        <v>322415</v>
      </c>
      <c r="I33" s="54">
        <v>49756</v>
      </c>
      <c r="J33" s="54">
        <v>6400</v>
      </c>
      <c r="K33" s="54">
        <v>31526</v>
      </c>
      <c r="L33" s="54">
        <v>35351</v>
      </c>
      <c r="M33" s="54">
        <v>34115</v>
      </c>
      <c r="N33" s="6">
        <f>SUM(E33:M33)</f>
        <v>2907111</v>
      </c>
    </row>
    <row r="34" spans="1:14" x14ac:dyDescent="0.35">
      <c r="A34" s="131"/>
      <c r="B34" s="129"/>
      <c r="C34" s="135" t="s">
        <v>36</v>
      </c>
      <c r="D34" s="136"/>
      <c r="E34" s="53">
        <v>3492</v>
      </c>
      <c r="F34" s="53">
        <v>567311</v>
      </c>
      <c r="G34" s="53">
        <v>40732</v>
      </c>
      <c r="H34" s="53">
        <v>128705</v>
      </c>
      <c r="I34" s="53">
        <v>29027</v>
      </c>
      <c r="J34" s="53">
        <v>3930</v>
      </c>
      <c r="K34" s="53">
        <v>13336</v>
      </c>
      <c r="L34" s="53">
        <v>6403</v>
      </c>
      <c r="M34" s="53">
        <v>5139</v>
      </c>
      <c r="N34" s="7">
        <f>SUM(E34:M34)</f>
        <v>798075</v>
      </c>
    </row>
    <row r="35" spans="1:14" x14ac:dyDescent="0.35">
      <c r="A35" s="131"/>
      <c r="B35" s="129"/>
      <c r="C35" s="124" t="s">
        <v>37</v>
      </c>
      <c r="D35" s="125"/>
      <c r="E35" s="9">
        <f>E34/(E33+E34)</f>
        <v>0.20210672531543003</v>
      </c>
      <c r="F35" s="9">
        <f t="shared" ref="F35:N35" si="3">F34/(F33+F34)</f>
        <v>0.20319576724882993</v>
      </c>
      <c r="G35" s="9">
        <f t="shared" si="3"/>
        <v>0.17720197335792781</v>
      </c>
      <c r="H35" s="9">
        <f t="shared" si="3"/>
        <v>0.28530102855116157</v>
      </c>
      <c r="I35" s="9">
        <f t="shared" si="3"/>
        <v>0.36844243047357933</v>
      </c>
      <c r="J35" s="9">
        <f t="shared" si="3"/>
        <v>0.38044530493707646</v>
      </c>
      <c r="K35" s="9">
        <f t="shared" si="3"/>
        <v>0.2972671748918907</v>
      </c>
      <c r="L35" s="9">
        <f t="shared" si="3"/>
        <v>0.15335057719020931</v>
      </c>
      <c r="M35" s="9">
        <f t="shared" si="3"/>
        <v>0.13091659448718601</v>
      </c>
      <c r="N35" s="9">
        <f t="shared" si="3"/>
        <v>0.21539404499531198</v>
      </c>
    </row>
    <row r="36" spans="1:14" x14ac:dyDescent="0.35">
      <c r="A36" s="131"/>
      <c r="B36" s="128" t="s">
        <v>39</v>
      </c>
      <c r="C36" s="133" t="s">
        <v>35</v>
      </c>
      <c r="D36" s="134"/>
      <c r="E36" s="60">
        <v>3254</v>
      </c>
      <c r="F36" s="54">
        <v>524580</v>
      </c>
      <c r="G36" s="54">
        <v>36280</v>
      </c>
      <c r="H36" s="54">
        <v>118701</v>
      </c>
      <c r="I36" s="54">
        <v>27162</v>
      </c>
      <c r="J36" s="54">
        <v>3779</v>
      </c>
      <c r="K36" s="54">
        <v>11940</v>
      </c>
      <c r="L36" s="54">
        <v>5650</v>
      </c>
      <c r="M36" s="54">
        <v>4318</v>
      </c>
      <c r="N36" s="8">
        <f>SUM(E36:M36)</f>
        <v>735664</v>
      </c>
    </row>
    <row r="37" spans="1:14" x14ac:dyDescent="0.35">
      <c r="A37" s="131"/>
      <c r="B37" s="129"/>
      <c r="C37" s="135" t="s">
        <v>36</v>
      </c>
      <c r="D37" s="136"/>
      <c r="E37" s="53">
        <v>295</v>
      </c>
      <c r="F37" s="53">
        <v>43157</v>
      </c>
      <c r="G37" s="53">
        <v>2305</v>
      </c>
      <c r="H37" s="53">
        <v>11533</v>
      </c>
      <c r="I37" s="53">
        <v>4147</v>
      </c>
      <c r="J37" s="53">
        <v>484</v>
      </c>
      <c r="K37" s="53">
        <v>3327</v>
      </c>
      <c r="L37" s="53">
        <v>81</v>
      </c>
      <c r="M37" s="53">
        <v>134</v>
      </c>
      <c r="N37" s="7">
        <f>SUM(E37:M37)</f>
        <v>65463</v>
      </c>
    </row>
    <row r="38" spans="1:14" ht="15" customHeight="1" x14ac:dyDescent="0.35">
      <c r="A38" s="132"/>
      <c r="B38" s="129"/>
      <c r="C38" s="124" t="s">
        <v>37</v>
      </c>
      <c r="D38" s="125"/>
      <c r="E38" s="9">
        <f>E37/(E37+E36)</f>
        <v>8.3122006198929274E-2</v>
      </c>
      <c r="F38" s="9">
        <f t="shared" ref="F38:N38" si="4">F37/(F37+F36)</f>
        <v>7.6015831273987783E-2</v>
      </c>
      <c r="G38" s="9">
        <f t="shared" si="4"/>
        <v>5.9738240248801346E-2</v>
      </c>
      <c r="H38" s="9">
        <f t="shared" si="4"/>
        <v>8.8555983844464572E-2</v>
      </c>
      <c r="I38" s="9">
        <f t="shared" si="4"/>
        <v>0.13245392698585071</v>
      </c>
      <c r="J38" s="9">
        <f t="shared" si="4"/>
        <v>0.11353506920009383</v>
      </c>
      <c r="K38" s="9">
        <f t="shared" si="4"/>
        <v>0.21792100609157006</v>
      </c>
      <c r="L38" s="9">
        <f t="shared" si="4"/>
        <v>1.4133659047286687E-2</v>
      </c>
      <c r="M38" s="9">
        <f t="shared" si="4"/>
        <v>3.0098831985624439E-2</v>
      </c>
      <c r="N38" s="9">
        <f t="shared" si="4"/>
        <v>8.1713635915404176E-2</v>
      </c>
    </row>
  </sheetData>
  <customSheetViews>
    <customSheetView guid="{63A9D80A-8E4A-4F33-B584-5ACED899AD49}" showGridLines="0" showRuler="0">
      <selection activeCell="E33" sqref="E33"/>
      <pageMargins left="0.7" right="1.0416666666666666E-2" top="1.1770833333333333" bottom="0.75" header="4.1666666666666664E-2" footer="0.3"/>
      <printOptions gridLines="1"/>
      <pageSetup paperSize="9" orientation="portrait" r:id="rId1"/>
      <headerFooter differentFirst="1">
        <oddHeader>&amp;R&amp;G</oddHeader>
      </headerFooter>
    </customSheetView>
  </customSheetViews>
  <mergeCells count="34">
    <mergeCell ref="I1:N6"/>
    <mergeCell ref="E8:N8"/>
    <mergeCell ref="E10:N10"/>
    <mergeCell ref="A30:C30"/>
    <mergeCell ref="A20:C20"/>
    <mergeCell ref="A21:C21"/>
    <mergeCell ref="A22:C22"/>
    <mergeCell ref="A23:C23"/>
    <mergeCell ref="A29:C29"/>
    <mergeCell ref="A8:D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4:C24"/>
    <mergeCell ref="A25:C25"/>
    <mergeCell ref="A26:C26"/>
    <mergeCell ref="A27:C27"/>
    <mergeCell ref="A28:C28"/>
    <mergeCell ref="C38:D38"/>
    <mergeCell ref="A31:C32"/>
    <mergeCell ref="B33:B35"/>
    <mergeCell ref="B36:B38"/>
    <mergeCell ref="A33:A38"/>
    <mergeCell ref="C33:D33"/>
    <mergeCell ref="C34:D34"/>
    <mergeCell ref="C35:D35"/>
    <mergeCell ref="C36:D36"/>
    <mergeCell ref="C37:D37"/>
  </mergeCells>
  <printOptions gridLines="1"/>
  <pageMargins left="0.70866141732283472" right="0" top="1.1811023622047245" bottom="0.74803149606299213" header="3.937007874015748E-2" footer="0.31496062992125984"/>
  <pageSetup paperSize="9" scale="80" orientation="landscape" r:id="rId2"/>
  <headerFooter differentFirst="1">
    <oddHeader>&amp;R&amp;G</oddHeader>
  </headerFooter>
  <drawing r:id="rId3"/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38"/>
  <sheetViews>
    <sheetView showGridLines="0" showRuler="0" showWhiteSpace="0" zoomScale="80" zoomScaleNormal="80" workbookViewId="0">
      <selection activeCell="N32" sqref="N32"/>
    </sheetView>
  </sheetViews>
  <sheetFormatPr baseColWidth="10" defaultColWidth="11.453125" defaultRowHeight="14.5" x14ac:dyDescent="0.35"/>
  <cols>
    <col min="1" max="2" width="11.453125" style="24"/>
    <col min="3" max="3" width="12.453125" style="24" customWidth="1"/>
    <col min="4" max="4" width="3.54296875" style="24" bestFit="1" customWidth="1"/>
    <col min="5" max="5" width="11.453125" style="24"/>
    <col min="6" max="6" width="13.1796875" style="24" customWidth="1"/>
    <col min="7" max="13" width="11.453125" style="24"/>
    <col min="14" max="14" width="14.1796875" style="24" customWidth="1"/>
    <col min="15" max="16384" width="11.453125" style="24"/>
  </cols>
  <sheetData>
    <row r="1" spans="1:14" x14ac:dyDescent="0.35">
      <c r="I1" s="137" t="s">
        <v>88</v>
      </c>
      <c r="J1" s="138"/>
      <c r="K1" s="138"/>
      <c r="L1" s="138"/>
      <c r="M1" s="138"/>
      <c r="N1" s="138"/>
    </row>
    <row r="2" spans="1:14" x14ac:dyDescent="0.35">
      <c r="I2" s="138"/>
      <c r="J2" s="138"/>
      <c r="K2" s="138"/>
      <c r="L2" s="138"/>
      <c r="M2" s="138"/>
      <c r="N2" s="138"/>
    </row>
    <row r="3" spans="1:14" x14ac:dyDescent="0.35">
      <c r="I3" s="138"/>
      <c r="J3" s="138"/>
      <c r="K3" s="138"/>
      <c r="L3" s="138"/>
      <c r="M3" s="138"/>
      <c r="N3" s="138"/>
    </row>
    <row r="4" spans="1:14" x14ac:dyDescent="0.35">
      <c r="I4" s="138"/>
      <c r="J4" s="138"/>
      <c r="K4" s="138"/>
      <c r="L4" s="138"/>
      <c r="M4" s="138"/>
      <c r="N4" s="138"/>
    </row>
    <row r="5" spans="1:14" x14ac:dyDescent="0.35">
      <c r="I5" s="138"/>
      <c r="J5" s="138"/>
      <c r="K5" s="138"/>
      <c r="L5" s="138"/>
      <c r="M5" s="138"/>
      <c r="N5" s="138"/>
    </row>
    <row r="6" spans="1:14" x14ac:dyDescent="0.35">
      <c r="I6" s="138"/>
      <c r="J6" s="138"/>
      <c r="K6" s="138"/>
      <c r="L6" s="138"/>
      <c r="M6" s="138"/>
      <c r="N6" s="138"/>
    </row>
    <row r="8" spans="1:14" ht="15" customHeight="1" x14ac:dyDescent="0.35">
      <c r="A8" s="142" t="s">
        <v>41</v>
      </c>
      <c r="B8" s="143"/>
      <c r="C8" s="143"/>
      <c r="D8" s="144"/>
      <c r="E8" s="139" t="s">
        <v>0</v>
      </c>
      <c r="F8" s="139"/>
      <c r="G8" s="139"/>
      <c r="H8" s="139"/>
      <c r="I8" s="139"/>
      <c r="J8" s="139"/>
      <c r="K8" s="139"/>
      <c r="L8" s="139"/>
      <c r="M8" s="139"/>
      <c r="N8" s="139"/>
    </row>
    <row r="9" spans="1:14" x14ac:dyDescent="0.35">
      <c r="A9" s="145"/>
      <c r="B9" s="146"/>
      <c r="C9" s="146"/>
      <c r="D9" s="147"/>
      <c r="E9" s="49" t="str">
        <f>+AND!E9</f>
        <v>M1 ambul. y taxis</v>
      </c>
      <c r="F9" s="49" t="str">
        <f>+AND!F9</f>
        <v>Resto M1</v>
      </c>
      <c r="G9" s="49" t="str">
        <f>+AND!G9</f>
        <v>L y Quads</v>
      </c>
      <c r="H9" s="49" t="str">
        <f>+AND!H9</f>
        <v>N1</v>
      </c>
      <c r="I9" s="49" t="str">
        <f>+AND!I9</f>
        <v>N2 y N3</v>
      </c>
      <c r="J9" s="49" t="str">
        <f>+AND!J9</f>
        <v>M2 y M3</v>
      </c>
      <c r="K9" s="49" t="str">
        <f>+AND!K9</f>
        <v>O</v>
      </c>
      <c r="L9" s="49" t="str">
        <f>+AND!L9</f>
        <v>T</v>
      </c>
      <c r="M9" s="49" t="str">
        <f>+AND!M9</f>
        <v>Resto</v>
      </c>
      <c r="N9" s="49" t="str">
        <f>+AND!N9</f>
        <v>TOTAL</v>
      </c>
    </row>
    <row r="10" spans="1:14" ht="15" customHeight="1" x14ac:dyDescent="0.35">
      <c r="A10" s="148"/>
      <c r="B10" s="149"/>
      <c r="C10" s="149"/>
      <c r="D10" s="150"/>
      <c r="E10" s="139" t="s">
        <v>9</v>
      </c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x14ac:dyDescent="0.35">
      <c r="A11" s="122" t="s">
        <v>12</v>
      </c>
      <c r="B11" s="122"/>
      <c r="C11" s="123"/>
      <c r="D11" s="25" t="s">
        <v>15</v>
      </c>
      <c r="E11" s="88">
        <v>13</v>
      </c>
      <c r="F11" s="88">
        <v>2412</v>
      </c>
      <c r="G11" s="88">
        <v>141</v>
      </c>
      <c r="H11" s="88">
        <v>241</v>
      </c>
      <c r="I11" s="88">
        <v>31</v>
      </c>
      <c r="J11" s="88">
        <v>1</v>
      </c>
      <c r="K11" s="88">
        <v>5</v>
      </c>
      <c r="L11" s="88">
        <v>0</v>
      </c>
      <c r="M11" s="88">
        <v>0</v>
      </c>
      <c r="N11" s="27">
        <f t="shared" ref="N11:N30" si="0">SUM(E11:M11)</f>
        <v>2844</v>
      </c>
    </row>
    <row r="12" spans="1:14" x14ac:dyDescent="0.35">
      <c r="A12" s="120" t="s">
        <v>13</v>
      </c>
      <c r="B12" s="120"/>
      <c r="C12" s="121"/>
      <c r="D12" s="28" t="s">
        <v>14</v>
      </c>
      <c r="E12" s="45">
        <v>5</v>
      </c>
      <c r="F12" s="45">
        <v>316</v>
      </c>
      <c r="G12" s="45">
        <v>31</v>
      </c>
      <c r="H12" s="45">
        <v>53</v>
      </c>
      <c r="I12" s="45">
        <v>2</v>
      </c>
      <c r="J12" s="45">
        <v>0</v>
      </c>
      <c r="K12" s="45">
        <v>2</v>
      </c>
      <c r="L12" s="45">
        <v>0</v>
      </c>
      <c r="M12" s="45">
        <v>0</v>
      </c>
      <c r="N12" s="30">
        <f t="shared" si="0"/>
        <v>409</v>
      </c>
    </row>
    <row r="13" spans="1:14" x14ac:dyDescent="0.35">
      <c r="A13" s="122" t="s">
        <v>16</v>
      </c>
      <c r="B13" s="122"/>
      <c r="C13" s="123"/>
      <c r="D13" s="31" t="s">
        <v>15</v>
      </c>
      <c r="E13" s="88">
        <v>28</v>
      </c>
      <c r="F13" s="88">
        <v>3558</v>
      </c>
      <c r="G13" s="88">
        <v>144</v>
      </c>
      <c r="H13" s="88">
        <v>553</v>
      </c>
      <c r="I13" s="88">
        <v>90</v>
      </c>
      <c r="J13" s="88">
        <v>7</v>
      </c>
      <c r="K13" s="88">
        <v>5</v>
      </c>
      <c r="L13" s="88">
        <v>0</v>
      </c>
      <c r="M13" s="88">
        <v>1</v>
      </c>
      <c r="N13" s="27">
        <f t="shared" si="0"/>
        <v>4386</v>
      </c>
    </row>
    <row r="14" spans="1:14" x14ac:dyDescent="0.35">
      <c r="A14" s="120" t="s">
        <v>30</v>
      </c>
      <c r="B14" s="120"/>
      <c r="C14" s="121"/>
      <c r="D14" s="28" t="s">
        <v>14</v>
      </c>
      <c r="E14" s="45">
        <v>1</v>
      </c>
      <c r="F14" s="45">
        <v>433</v>
      </c>
      <c r="G14" s="45">
        <v>30</v>
      </c>
      <c r="H14" s="45">
        <v>121</v>
      </c>
      <c r="I14" s="45">
        <v>34</v>
      </c>
      <c r="J14" s="45">
        <v>3</v>
      </c>
      <c r="K14" s="45">
        <v>1</v>
      </c>
      <c r="L14" s="45">
        <v>0</v>
      </c>
      <c r="M14" s="45">
        <v>0</v>
      </c>
      <c r="N14" s="30">
        <f t="shared" si="0"/>
        <v>623</v>
      </c>
    </row>
    <row r="15" spans="1:14" x14ac:dyDescent="0.35">
      <c r="A15" s="122" t="s">
        <v>17</v>
      </c>
      <c r="B15" s="122"/>
      <c r="C15" s="123"/>
      <c r="D15" s="31" t="s">
        <v>15</v>
      </c>
      <c r="E15" s="88">
        <v>1</v>
      </c>
      <c r="F15" s="88">
        <v>21</v>
      </c>
      <c r="G15" s="88">
        <v>0</v>
      </c>
      <c r="H15" s="88">
        <v>1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27">
        <f t="shared" si="0"/>
        <v>23</v>
      </c>
    </row>
    <row r="16" spans="1:14" x14ac:dyDescent="0.35">
      <c r="A16" s="120" t="s">
        <v>24</v>
      </c>
      <c r="B16" s="120"/>
      <c r="C16" s="121"/>
      <c r="D16" s="28" t="s">
        <v>14</v>
      </c>
      <c r="E16" s="45">
        <v>8</v>
      </c>
      <c r="F16" s="45">
        <v>529</v>
      </c>
      <c r="G16" s="45">
        <v>6</v>
      </c>
      <c r="H16" s="45">
        <v>115</v>
      </c>
      <c r="I16" s="45">
        <v>28</v>
      </c>
      <c r="J16" s="45">
        <v>5</v>
      </c>
      <c r="K16" s="45">
        <v>0</v>
      </c>
      <c r="L16" s="45">
        <v>0</v>
      </c>
      <c r="M16" s="45">
        <v>0</v>
      </c>
      <c r="N16" s="30">
        <f t="shared" si="0"/>
        <v>691</v>
      </c>
    </row>
    <row r="17" spans="1:14" x14ac:dyDescent="0.35">
      <c r="A17" s="122" t="s">
        <v>18</v>
      </c>
      <c r="B17" s="122"/>
      <c r="C17" s="123"/>
      <c r="D17" s="31" t="s">
        <v>15</v>
      </c>
      <c r="E17" s="88">
        <v>89</v>
      </c>
      <c r="F17" s="88">
        <v>5184</v>
      </c>
      <c r="G17" s="88">
        <v>154</v>
      </c>
      <c r="H17" s="88">
        <v>710</v>
      </c>
      <c r="I17" s="88">
        <v>65</v>
      </c>
      <c r="J17" s="88">
        <v>3</v>
      </c>
      <c r="K17" s="88">
        <v>11</v>
      </c>
      <c r="L17" s="88">
        <v>0</v>
      </c>
      <c r="M17" s="88">
        <v>0</v>
      </c>
      <c r="N17" s="27">
        <f t="shared" si="0"/>
        <v>6216</v>
      </c>
    </row>
    <row r="18" spans="1:14" x14ac:dyDescent="0.35">
      <c r="A18" s="120" t="s">
        <v>25</v>
      </c>
      <c r="B18" s="120"/>
      <c r="C18" s="121"/>
      <c r="D18" s="28" t="s">
        <v>14</v>
      </c>
      <c r="E18" s="45">
        <v>32</v>
      </c>
      <c r="F18" s="45">
        <v>1084</v>
      </c>
      <c r="G18" s="45">
        <v>144</v>
      </c>
      <c r="H18" s="45">
        <v>314</v>
      </c>
      <c r="I18" s="45">
        <v>45</v>
      </c>
      <c r="J18" s="45">
        <v>5</v>
      </c>
      <c r="K18" s="45">
        <v>1</v>
      </c>
      <c r="L18" s="45">
        <v>0</v>
      </c>
      <c r="M18" s="45">
        <v>0</v>
      </c>
      <c r="N18" s="30">
        <f t="shared" si="0"/>
        <v>1625</v>
      </c>
    </row>
    <row r="19" spans="1:14" x14ac:dyDescent="0.35">
      <c r="A19" s="122" t="s">
        <v>19</v>
      </c>
      <c r="B19" s="122"/>
      <c r="C19" s="123"/>
      <c r="D19" s="31" t="s">
        <v>15</v>
      </c>
      <c r="E19" s="88">
        <v>0</v>
      </c>
      <c r="F19" s="88">
        <v>20</v>
      </c>
      <c r="G19" s="88">
        <v>0</v>
      </c>
      <c r="H19" s="88">
        <v>1</v>
      </c>
      <c r="I19" s="88">
        <v>37</v>
      </c>
      <c r="J19" s="88">
        <v>12</v>
      </c>
      <c r="K19" s="88">
        <v>0</v>
      </c>
      <c r="L19" s="88">
        <v>0</v>
      </c>
      <c r="M19" s="88">
        <v>0</v>
      </c>
      <c r="N19" s="27">
        <f t="shared" si="0"/>
        <v>70</v>
      </c>
    </row>
    <row r="20" spans="1:14" x14ac:dyDescent="0.35">
      <c r="A20" s="120" t="s">
        <v>26</v>
      </c>
      <c r="B20" s="120"/>
      <c r="C20" s="121"/>
      <c r="D20" s="28" t="s">
        <v>14</v>
      </c>
      <c r="E20" s="45">
        <v>104</v>
      </c>
      <c r="F20" s="45">
        <v>2130</v>
      </c>
      <c r="G20" s="45">
        <v>81</v>
      </c>
      <c r="H20" s="45">
        <v>347</v>
      </c>
      <c r="I20" s="45">
        <v>16</v>
      </c>
      <c r="J20" s="45">
        <v>1</v>
      </c>
      <c r="K20" s="45">
        <v>0</v>
      </c>
      <c r="L20" s="45">
        <v>0</v>
      </c>
      <c r="M20" s="45">
        <v>0</v>
      </c>
      <c r="N20" s="30">
        <f t="shared" si="0"/>
        <v>2679</v>
      </c>
    </row>
    <row r="21" spans="1:14" x14ac:dyDescent="0.35">
      <c r="A21" s="122" t="s">
        <v>20</v>
      </c>
      <c r="B21" s="122"/>
      <c r="C21" s="123"/>
      <c r="D21" s="31" t="s">
        <v>15</v>
      </c>
      <c r="E21" s="88">
        <v>16</v>
      </c>
      <c r="F21" s="88">
        <v>1222</v>
      </c>
      <c r="G21" s="88">
        <v>3</v>
      </c>
      <c r="H21" s="88">
        <v>282</v>
      </c>
      <c r="I21" s="88">
        <v>82</v>
      </c>
      <c r="J21" s="88">
        <v>8</v>
      </c>
      <c r="K21" s="88">
        <v>49</v>
      </c>
      <c r="L21" s="88">
        <v>0</v>
      </c>
      <c r="M21" s="88">
        <v>0</v>
      </c>
      <c r="N21" s="27">
        <f t="shared" si="0"/>
        <v>1662</v>
      </c>
    </row>
    <row r="22" spans="1:14" x14ac:dyDescent="0.35">
      <c r="A22" s="120" t="s">
        <v>27</v>
      </c>
      <c r="B22" s="120"/>
      <c r="C22" s="121"/>
      <c r="D22" s="28" t="s">
        <v>14</v>
      </c>
      <c r="E22" s="45">
        <v>11</v>
      </c>
      <c r="F22" s="45">
        <v>774</v>
      </c>
      <c r="G22" s="45">
        <v>43</v>
      </c>
      <c r="H22" s="45">
        <v>218</v>
      </c>
      <c r="I22" s="45">
        <v>68</v>
      </c>
      <c r="J22" s="45">
        <v>12</v>
      </c>
      <c r="K22" s="45">
        <v>20</v>
      </c>
      <c r="L22" s="45">
        <v>0</v>
      </c>
      <c r="M22" s="45">
        <v>0</v>
      </c>
      <c r="N22" s="30">
        <f t="shared" si="0"/>
        <v>1146</v>
      </c>
    </row>
    <row r="23" spans="1:14" x14ac:dyDescent="0.35">
      <c r="A23" s="140" t="s">
        <v>33</v>
      </c>
      <c r="B23" s="140"/>
      <c r="C23" s="141"/>
      <c r="D23" s="31" t="s">
        <v>15</v>
      </c>
      <c r="E23" s="88">
        <v>2</v>
      </c>
      <c r="F23" s="88">
        <v>148</v>
      </c>
      <c r="G23" s="88">
        <v>3</v>
      </c>
      <c r="H23" s="88">
        <v>47</v>
      </c>
      <c r="I23" s="88">
        <v>1</v>
      </c>
      <c r="J23" s="88">
        <v>0</v>
      </c>
      <c r="K23" s="88">
        <v>0</v>
      </c>
      <c r="L23" s="88">
        <v>0</v>
      </c>
      <c r="M23" s="88">
        <v>0</v>
      </c>
      <c r="N23" s="27">
        <f t="shared" si="0"/>
        <v>201</v>
      </c>
    </row>
    <row r="24" spans="1:14" x14ac:dyDescent="0.35">
      <c r="A24" s="120" t="s">
        <v>28</v>
      </c>
      <c r="B24" s="120"/>
      <c r="C24" s="121"/>
      <c r="D24" s="28" t="s">
        <v>14</v>
      </c>
      <c r="E24" s="45">
        <v>8</v>
      </c>
      <c r="F24" s="45">
        <v>219</v>
      </c>
      <c r="G24" s="45">
        <v>0</v>
      </c>
      <c r="H24" s="45">
        <v>47</v>
      </c>
      <c r="I24" s="45">
        <v>15</v>
      </c>
      <c r="J24" s="45">
        <v>3</v>
      </c>
      <c r="K24" s="45">
        <v>0</v>
      </c>
      <c r="L24" s="45">
        <v>0</v>
      </c>
      <c r="M24" s="45">
        <v>0</v>
      </c>
      <c r="N24" s="30">
        <f t="shared" si="0"/>
        <v>292</v>
      </c>
    </row>
    <row r="25" spans="1:14" x14ac:dyDescent="0.35">
      <c r="A25" s="122" t="s">
        <v>21</v>
      </c>
      <c r="B25" s="122"/>
      <c r="C25" s="123"/>
      <c r="D25" s="31" t="s">
        <v>15</v>
      </c>
      <c r="E25" s="88">
        <v>2</v>
      </c>
      <c r="F25" s="88">
        <v>75</v>
      </c>
      <c r="G25" s="88">
        <v>1</v>
      </c>
      <c r="H25" s="88">
        <v>11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27">
        <f t="shared" si="0"/>
        <v>89</v>
      </c>
    </row>
    <row r="26" spans="1:14" x14ac:dyDescent="0.35">
      <c r="A26" s="120" t="s">
        <v>29</v>
      </c>
      <c r="B26" s="120"/>
      <c r="C26" s="121"/>
      <c r="D26" s="28" t="s">
        <v>14</v>
      </c>
      <c r="E26" s="45">
        <v>27</v>
      </c>
      <c r="F26" s="45">
        <v>821</v>
      </c>
      <c r="G26" s="45">
        <v>35</v>
      </c>
      <c r="H26" s="45">
        <v>156</v>
      </c>
      <c r="I26" s="45">
        <v>18</v>
      </c>
      <c r="J26" s="45">
        <v>4</v>
      </c>
      <c r="K26" s="45">
        <v>3</v>
      </c>
      <c r="L26" s="45">
        <v>0</v>
      </c>
      <c r="M26" s="45">
        <v>0</v>
      </c>
      <c r="N26" s="30">
        <f t="shared" si="0"/>
        <v>1064</v>
      </c>
    </row>
    <row r="27" spans="1:14" x14ac:dyDescent="0.35">
      <c r="A27" s="122" t="s">
        <v>22</v>
      </c>
      <c r="B27" s="122"/>
      <c r="C27" s="123"/>
      <c r="D27" s="31" t="s">
        <v>15</v>
      </c>
      <c r="E27" s="88">
        <v>16</v>
      </c>
      <c r="F27" s="88">
        <v>2080</v>
      </c>
      <c r="G27" s="88">
        <v>2</v>
      </c>
      <c r="H27" s="88">
        <v>272</v>
      </c>
      <c r="I27" s="88">
        <v>27</v>
      </c>
      <c r="J27" s="88">
        <v>0</v>
      </c>
      <c r="K27" s="88">
        <v>0</v>
      </c>
      <c r="L27" s="88">
        <v>0</v>
      </c>
      <c r="M27" s="88">
        <v>0</v>
      </c>
      <c r="N27" s="27">
        <f t="shared" si="0"/>
        <v>2397</v>
      </c>
    </row>
    <row r="28" spans="1:14" x14ac:dyDescent="0.35">
      <c r="A28" s="120" t="s">
        <v>31</v>
      </c>
      <c r="B28" s="120"/>
      <c r="C28" s="121"/>
      <c r="D28" s="28" t="s">
        <v>14</v>
      </c>
      <c r="E28" s="45">
        <v>2</v>
      </c>
      <c r="F28" s="45">
        <v>170</v>
      </c>
      <c r="G28" s="45">
        <v>14</v>
      </c>
      <c r="H28" s="45">
        <v>37</v>
      </c>
      <c r="I28" s="45">
        <v>0</v>
      </c>
      <c r="J28" s="45">
        <v>1</v>
      </c>
      <c r="K28" s="45">
        <v>0</v>
      </c>
      <c r="L28" s="45">
        <v>0</v>
      </c>
      <c r="M28" s="45">
        <v>0</v>
      </c>
      <c r="N28" s="30">
        <f t="shared" si="0"/>
        <v>224</v>
      </c>
    </row>
    <row r="29" spans="1:14" x14ac:dyDescent="0.35">
      <c r="A29" s="122" t="s">
        <v>23</v>
      </c>
      <c r="B29" s="122"/>
      <c r="C29" s="123"/>
      <c r="D29" s="31" t="s">
        <v>15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27">
        <f t="shared" si="0"/>
        <v>0</v>
      </c>
    </row>
    <row r="30" spans="1:14" x14ac:dyDescent="0.35">
      <c r="A30" s="120" t="s">
        <v>32</v>
      </c>
      <c r="B30" s="120"/>
      <c r="C30" s="121"/>
      <c r="D30" s="28" t="s">
        <v>14</v>
      </c>
      <c r="E30" s="45">
        <v>1</v>
      </c>
      <c r="F30" s="45">
        <v>232</v>
      </c>
      <c r="G30" s="45">
        <v>74</v>
      </c>
      <c r="H30" s="45">
        <v>34</v>
      </c>
      <c r="I30" s="45">
        <v>24</v>
      </c>
      <c r="J30" s="45">
        <v>5</v>
      </c>
      <c r="K30" s="45">
        <v>1</v>
      </c>
      <c r="L30" s="45">
        <v>0</v>
      </c>
      <c r="M30" s="45">
        <v>0</v>
      </c>
      <c r="N30" s="30">
        <f t="shared" si="0"/>
        <v>371</v>
      </c>
    </row>
    <row r="31" spans="1:14" x14ac:dyDescent="0.35">
      <c r="A31" s="126" t="s">
        <v>34</v>
      </c>
      <c r="B31" s="126"/>
      <c r="C31" s="127"/>
      <c r="D31" s="32" t="s">
        <v>15</v>
      </c>
      <c r="E31" s="84">
        <v>167</v>
      </c>
      <c r="F31" s="84">
        <v>14720</v>
      </c>
      <c r="G31" s="84">
        <v>448</v>
      </c>
      <c r="H31" s="84">
        <v>2118</v>
      </c>
      <c r="I31" s="84">
        <v>333</v>
      </c>
      <c r="J31" s="84">
        <v>31</v>
      </c>
      <c r="K31" s="84">
        <v>70</v>
      </c>
      <c r="L31" s="84">
        <v>0</v>
      </c>
      <c r="M31" s="84">
        <v>1</v>
      </c>
      <c r="N31" s="27">
        <f t="shared" ref="N31" si="1">N11+N13+N15+N17+N19+N21+N23+N25+N27+N29</f>
        <v>17888</v>
      </c>
    </row>
    <row r="32" spans="1:14" x14ac:dyDescent="0.35">
      <c r="A32" s="126"/>
      <c r="B32" s="126"/>
      <c r="C32" s="127"/>
      <c r="D32" s="33" t="s">
        <v>14</v>
      </c>
      <c r="E32" s="85">
        <v>199</v>
      </c>
      <c r="F32" s="85">
        <v>6708</v>
      </c>
      <c r="G32" s="85">
        <v>458</v>
      </c>
      <c r="H32" s="85">
        <v>1442</v>
      </c>
      <c r="I32" s="85">
        <v>250</v>
      </c>
      <c r="J32" s="85">
        <v>39</v>
      </c>
      <c r="K32" s="85">
        <v>28</v>
      </c>
      <c r="L32" s="85">
        <v>0</v>
      </c>
      <c r="M32" s="85">
        <v>0</v>
      </c>
      <c r="N32" s="30">
        <f t="shared" ref="N32" si="2">N12+N14+N16+N18+N20+N22+N24+N26+N28+N30</f>
        <v>9124</v>
      </c>
    </row>
    <row r="33" spans="1:14" x14ac:dyDescent="0.35">
      <c r="A33" s="130" t="s">
        <v>40</v>
      </c>
      <c r="B33" s="128" t="s">
        <v>38</v>
      </c>
      <c r="C33" s="133" t="s">
        <v>35</v>
      </c>
      <c r="D33" s="134"/>
      <c r="E33" s="89">
        <v>193</v>
      </c>
      <c r="F33" s="89">
        <v>18658</v>
      </c>
      <c r="G33" s="89">
        <v>3421</v>
      </c>
      <c r="H33" s="89">
        <v>1376</v>
      </c>
      <c r="I33" s="89">
        <v>293</v>
      </c>
      <c r="J33" s="89">
        <v>54</v>
      </c>
      <c r="K33" s="89">
        <v>77</v>
      </c>
      <c r="L33" s="89">
        <v>0</v>
      </c>
      <c r="M33" s="89">
        <v>25</v>
      </c>
      <c r="N33" s="34">
        <f>SUM(E33:M33)</f>
        <v>24097</v>
      </c>
    </row>
    <row r="34" spans="1:14" x14ac:dyDescent="0.35">
      <c r="A34" s="131"/>
      <c r="B34" s="129"/>
      <c r="C34" s="135" t="s">
        <v>36</v>
      </c>
      <c r="D34" s="136"/>
      <c r="E34" s="53">
        <v>70</v>
      </c>
      <c r="F34" s="53">
        <v>2939</v>
      </c>
      <c r="G34" s="53">
        <v>222</v>
      </c>
      <c r="H34" s="53">
        <v>532</v>
      </c>
      <c r="I34" s="53">
        <v>106</v>
      </c>
      <c r="J34" s="53">
        <v>15</v>
      </c>
      <c r="K34" s="53">
        <v>16</v>
      </c>
      <c r="L34" s="53">
        <v>0</v>
      </c>
      <c r="M34" s="53">
        <v>0</v>
      </c>
      <c r="N34" s="35">
        <f>SUM(E34:M34)</f>
        <v>3900</v>
      </c>
    </row>
    <row r="35" spans="1:14" x14ac:dyDescent="0.35">
      <c r="A35" s="131"/>
      <c r="B35" s="129"/>
      <c r="C35" s="124" t="s">
        <v>37</v>
      </c>
      <c r="D35" s="125"/>
      <c r="E35" s="117">
        <f t="shared" ref="E35:L35" si="3">IF(E33=0,0,E34/(E33+E34))</f>
        <v>0.26615969581749049</v>
      </c>
      <c r="F35" s="117">
        <f t="shared" si="3"/>
        <v>0.13608371533083299</v>
      </c>
      <c r="G35" s="117">
        <f t="shared" si="3"/>
        <v>6.0938786714246497E-2</v>
      </c>
      <c r="H35" s="117">
        <f t="shared" si="3"/>
        <v>0.27882599580712786</v>
      </c>
      <c r="I35" s="117">
        <f t="shared" si="3"/>
        <v>0.26566416040100249</v>
      </c>
      <c r="J35" s="117">
        <f t="shared" si="3"/>
        <v>0.21739130434782608</v>
      </c>
      <c r="K35" s="117">
        <f t="shared" si="3"/>
        <v>0.17204301075268819</v>
      </c>
      <c r="L35" s="117">
        <f t="shared" si="3"/>
        <v>0</v>
      </c>
      <c r="M35" s="117">
        <f>IF(M33=0,0,M34/(M33+M34))</f>
        <v>0</v>
      </c>
      <c r="N35" s="36">
        <f>N34/(N33+N34)</f>
        <v>0.13930063935421652</v>
      </c>
    </row>
    <row r="36" spans="1:14" x14ac:dyDescent="0.35">
      <c r="A36" s="131"/>
      <c r="B36" s="128" t="s">
        <v>39</v>
      </c>
      <c r="C36" s="133" t="s">
        <v>35</v>
      </c>
      <c r="D36" s="134"/>
      <c r="E36" s="54">
        <v>69</v>
      </c>
      <c r="F36" s="54">
        <v>2798</v>
      </c>
      <c r="G36" s="54">
        <v>215</v>
      </c>
      <c r="H36" s="54">
        <v>502</v>
      </c>
      <c r="I36" s="54">
        <v>106</v>
      </c>
      <c r="J36" s="54">
        <v>15</v>
      </c>
      <c r="K36" s="54">
        <v>15</v>
      </c>
      <c r="L36" s="54">
        <v>0</v>
      </c>
      <c r="M36" s="54">
        <v>0</v>
      </c>
      <c r="N36" s="37">
        <f>SUM(E36:M36)</f>
        <v>3720</v>
      </c>
    </row>
    <row r="37" spans="1:14" x14ac:dyDescent="0.35">
      <c r="A37" s="131"/>
      <c r="B37" s="129"/>
      <c r="C37" s="135" t="s">
        <v>36</v>
      </c>
      <c r="D37" s="136"/>
      <c r="E37" s="53">
        <v>9</v>
      </c>
      <c r="F37" s="53">
        <v>688</v>
      </c>
      <c r="G37" s="53">
        <v>9</v>
      </c>
      <c r="H37" s="53">
        <v>116</v>
      </c>
      <c r="I37" s="53">
        <v>13</v>
      </c>
      <c r="J37" s="53">
        <v>2</v>
      </c>
      <c r="K37" s="53">
        <v>7</v>
      </c>
      <c r="L37" s="53">
        <v>0</v>
      </c>
      <c r="M37" s="53">
        <v>0</v>
      </c>
      <c r="N37" s="35">
        <f>SUM(E37:M37)</f>
        <v>844</v>
      </c>
    </row>
    <row r="38" spans="1:14" ht="15" customHeight="1" x14ac:dyDescent="0.35">
      <c r="A38" s="132"/>
      <c r="B38" s="129"/>
      <c r="C38" s="124" t="s">
        <v>37</v>
      </c>
      <c r="D38" s="125"/>
      <c r="E38" s="36">
        <f t="shared" ref="E38" si="4">IF(E36=0,0,E37/(E36+E37))</f>
        <v>0.11538461538461539</v>
      </c>
      <c r="F38" s="36">
        <f t="shared" ref="F38:G38" si="5">IF(F36=0,0,F37/(F36+F37))</f>
        <v>0.19736087205966724</v>
      </c>
      <c r="G38" s="36">
        <f t="shared" si="5"/>
        <v>4.0178571428571432E-2</v>
      </c>
      <c r="H38" s="36">
        <f t="shared" ref="H38" si="6">IF(H36=0,0,H37/(H36+H37))</f>
        <v>0.18770226537216828</v>
      </c>
      <c r="I38" s="36">
        <f t="shared" ref="I38:J38" si="7">IF(I36=0,0,I37/(I36+I37))</f>
        <v>0.1092436974789916</v>
      </c>
      <c r="J38" s="36">
        <f t="shared" si="7"/>
        <v>0.11764705882352941</v>
      </c>
      <c r="K38" s="36">
        <f t="shared" ref="K38:L38" si="8">IF(K36=0,0,K37/(K36+K37))</f>
        <v>0.31818181818181818</v>
      </c>
      <c r="L38" s="36">
        <f t="shared" si="8"/>
        <v>0</v>
      </c>
      <c r="M38" s="36">
        <f>IF(M36=0,0,M37/(M36+M37))</f>
        <v>0</v>
      </c>
      <c r="N38" s="117">
        <f>IF(N36=0,0,N37/(N36+N37))</f>
        <v>0.18492550394390886</v>
      </c>
    </row>
  </sheetData>
  <customSheetViews>
    <customSheetView guid="{63A9D80A-8E4A-4F33-B584-5ACED899AD49}" showPageBreaks="1" showGridLines="0" fitToPage="1" showRuler="0" topLeftCell="A7">
      <selection activeCell="E36" sqref="E36"/>
      <pageMargins left="0.70866141732283472" right="0" top="1.1811023622047245" bottom="0.74803149606299213" header="3.937007874015748E-2" footer="0.31496062992125984"/>
      <pageSetup paperSize="9" scale="80" orientation="landscape" r:id="rId1"/>
      <headerFooter differentFirst="1"/>
    </customSheetView>
  </customSheetViews>
  <mergeCells count="34">
    <mergeCell ref="B36:B38"/>
    <mergeCell ref="C36:D36"/>
    <mergeCell ref="C37:D37"/>
    <mergeCell ref="C38:D38"/>
    <mergeCell ref="A26:C26"/>
    <mergeCell ref="A27:C27"/>
    <mergeCell ref="A28:C28"/>
    <mergeCell ref="A29:C29"/>
    <mergeCell ref="A31:C32"/>
    <mergeCell ref="A33:A38"/>
    <mergeCell ref="B33:B35"/>
    <mergeCell ref="C33:D33"/>
    <mergeCell ref="C34:D34"/>
    <mergeCell ref="C35:D35"/>
    <mergeCell ref="A16:C16"/>
    <mergeCell ref="A17:C17"/>
    <mergeCell ref="A30:C30"/>
    <mergeCell ref="A19:C19"/>
    <mergeCell ref="A20:C20"/>
    <mergeCell ref="A21:C21"/>
    <mergeCell ref="A22:C22"/>
    <mergeCell ref="A23:C23"/>
    <mergeCell ref="A24:C24"/>
    <mergeCell ref="A25:C25"/>
    <mergeCell ref="A18:C18"/>
    <mergeCell ref="A12:C12"/>
    <mergeCell ref="A13:C13"/>
    <mergeCell ref="A14:C14"/>
    <mergeCell ref="A15:C15"/>
    <mergeCell ref="I1:N6"/>
    <mergeCell ref="A8:D10"/>
    <mergeCell ref="E8:N8"/>
    <mergeCell ref="E10:N10"/>
    <mergeCell ref="A11:C11"/>
  </mergeCells>
  <printOptions gridLines="1"/>
  <pageMargins left="0.70866141732283472" right="0" top="1.1811023622047245" bottom="0.74803149606299213" header="3.937007874015748E-2" footer="0.31496062992125984"/>
  <pageSetup paperSize="9" scale="81" orientation="landscape" r:id="rId2"/>
  <headerFooter differentFirst="1">
    <oddHeader>&amp;R&amp;G</oddHead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38"/>
  <sheetViews>
    <sheetView showGridLines="0" showRuler="0" showWhiteSpace="0" zoomScale="85" zoomScaleNormal="85" zoomScalePageLayoutView="70" workbookViewId="0">
      <selection activeCell="S14" sqref="S14"/>
    </sheetView>
  </sheetViews>
  <sheetFormatPr baseColWidth="10" defaultColWidth="11.453125" defaultRowHeight="14.5" x14ac:dyDescent="0.35"/>
  <cols>
    <col min="1" max="2" width="11.453125" style="24"/>
    <col min="3" max="3" width="12.453125" style="24" customWidth="1"/>
    <col min="4" max="4" width="3.54296875" style="24" bestFit="1" customWidth="1"/>
    <col min="5" max="5" width="11.453125" style="24"/>
    <col min="6" max="6" width="13.1796875" style="24" customWidth="1"/>
    <col min="7" max="13" width="11.453125" style="24"/>
    <col min="14" max="14" width="14.1796875" style="24" customWidth="1"/>
    <col min="15" max="16384" width="11.453125" style="24"/>
  </cols>
  <sheetData>
    <row r="1" spans="1:14" x14ac:dyDescent="0.35">
      <c r="I1" s="137" t="s">
        <v>89</v>
      </c>
      <c r="J1" s="138"/>
      <c r="K1" s="138"/>
      <c r="L1" s="138"/>
      <c r="M1" s="138"/>
      <c r="N1" s="138"/>
    </row>
    <row r="2" spans="1:14" x14ac:dyDescent="0.35">
      <c r="I2" s="138"/>
      <c r="J2" s="138"/>
      <c r="K2" s="138"/>
      <c r="L2" s="138"/>
      <c r="M2" s="138"/>
      <c r="N2" s="138"/>
    </row>
    <row r="3" spans="1:14" x14ac:dyDescent="0.35">
      <c r="I3" s="138"/>
      <c r="J3" s="138"/>
      <c r="K3" s="138"/>
      <c r="L3" s="138"/>
      <c r="M3" s="138"/>
      <c r="N3" s="138"/>
    </row>
    <row r="4" spans="1:14" x14ac:dyDescent="0.35">
      <c r="I4" s="138"/>
      <c r="J4" s="138"/>
      <c r="K4" s="138"/>
      <c r="L4" s="138"/>
      <c r="M4" s="138"/>
      <c r="N4" s="138"/>
    </row>
    <row r="5" spans="1:14" x14ac:dyDescent="0.35">
      <c r="I5" s="138"/>
      <c r="J5" s="138"/>
      <c r="K5" s="138"/>
      <c r="L5" s="138"/>
      <c r="M5" s="138"/>
      <c r="N5" s="138"/>
    </row>
    <row r="6" spans="1:14" x14ac:dyDescent="0.35">
      <c r="I6" s="138"/>
      <c r="J6" s="138"/>
      <c r="K6" s="138"/>
      <c r="L6" s="138"/>
      <c r="M6" s="138"/>
      <c r="N6" s="138"/>
    </row>
    <row r="8" spans="1:14" ht="15" customHeight="1" x14ac:dyDescent="0.35">
      <c r="A8" s="142" t="s">
        <v>68</v>
      </c>
      <c r="B8" s="143"/>
      <c r="C8" s="143"/>
      <c r="D8" s="144"/>
      <c r="E8" s="139" t="s">
        <v>0</v>
      </c>
      <c r="F8" s="139"/>
      <c r="G8" s="139"/>
      <c r="H8" s="139"/>
      <c r="I8" s="139"/>
      <c r="J8" s="139"/>
      <c r="K8" s="139"/>
      <c r="L8" s="139"/>
      <c r="M8" s="139"/>
      <c r="N8" s="139"/>
    </row>
    <row r="9" spans="1:14" x14ac:dyDescent="0.35">
      <c r="A9" s="145"/>
      <c r="B9" s="146"/>
      <c r="C9" s="146"/>
      <c r="D9" s="147"/>
      <c r="E9" s="49" t="str">
        <f>+AND!E9</f>
        <v>M1 ambul. y taxis</v>
      </c>
      <c r="F9" s="49" t="str">
        <f>+AND!F9</f>
        <v>Resto M1</v>
      </c>
      <c r="G9" s="49" t="str">
        <f>+AND!G9</f>
        <v>L y Quads</v>
      </c>
      <c r="H9" s="49" t="str">
        <f>+AND!H9</f>
        <v>N1</v>
      </c>
      <c r="I9" s="49" t="str">
        <f>+AND!I9</f>
        <v>N2 y N3</v>
      </c>
      <c r="J9" s="49" t="str">
        <f>+AND!J9</f>
        <v>M2 y M3</v>
      </c>
      <c r="K9" s="49" t="str">
        <f>+AND!K9</f>
        <v>O</v>
      </c>
      <c r="L9" s="49" t="str">
        <f>+AND!L9</f>
        <v>T</v>
      </c>
      <c r="M9" s="49" t="str">
        <f>+AND!M9</f>
        <v>Resto</v>
      </c>
      <c r="N9" s="50" t="str">
        <f>+AND!N9</f>
        <v>TOTAL</v>
      </c>
    </row>
    <row r="10" spans="1:14" ht="15" customHeight="1" x14ac:dyDescent="0.35">
      <c r="A10" s="148"/>
      <c r="B10" s="149"/>
      <c r="C10" s="149"/>
      <c r="D10" s="150"/>
      <c r="E10" s="139" t="s">
        <v>9</v>
      </c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x14ac:dyDescent="0.35">
      <c r="A11" s="122" t="s">
        <v>12</v>
      </c>
      <c r="B11" s="122"/>
      <c r="C11" s="123"/>
      <c r="D11" s="25" t="s">
        <v>15</v>
      </c>
      <c r="E11" s="90">
        <v>113</v>
      </c>
      <c r="F11" s="90">
        <v>44619</v>
      </c>
      <c r="G11" s="88">
        <v>1803</v>
      </c>
      <c r="H11" s="88">
        <v>8986</v>
      </c>
      <c r="I11" s="88">
        <v>1501</v>
      </c>
      <c r="J11" s="88">
        <v>121</v>
      </c>
      <c r="K11" s="88">
        <v>1249</v>
      </c>
      <c r="L11" s="88">
        <v>3615</v>
      </c>
      <c r="M11" s="88">
        <v>2176</v>
      </c>
      <c r="N11" s="84">
        <f>SUM(E11:M11)</f>
        <v>64183</v>
      </c>
    </row>
    <row r="12" spans="1:14" x14ac:dyDescent="0.35">
      <c r="A12" s="120" t="s">
        <v>13</v>
      </c>
      <c r="B12" s="120"/>
      <c r="C12" s="121"/>
      <c r="D12" s="28" t="s">
        <v>14</v>
      </c>
      <c r="E12" s="45">
        <v>6</v>
      </c>
      <c r="F12" s="45">
        <v>2990</v>
      </c>
      <c r="G12" s="45">
        <v>327</v>
      </c>
      <c r="H12" s="45">
        <v>631</v>
      </c>
      <c r="I12" s="45">
        <v>130</v>
      </c>
      <c r="J12" s="45">
        <v>14</v>
      </c>
      <c r="K12" s="45">
        <v>161</v>
      </c>
      <c r="L12" s="45">
        <v>596</v>
      </c>
      <c r="M12" s="45">
        <v>437</v>
      </c>
      <c r="N12" s="85">
        <f t="shared" ref="N12:N30" si="0">SUM(E12:M12)</f>
        <v>5292</v>
      </c>
    </row>
    <row r="13" spans="1:14" x14ac:dyDescent="0.35">
      <c r="A13" s="122" t="s">
        <v>16</v>
      </c>
      <c r="B13" s="122"/>
      <c r="C13" s="123"/>
      <c r="D13" s="31" t="s">
        <v>15</v>
      </c>
      <c r="E13" s="88">
        <v>153</v>
      </c>
      <c r="F13" s="88">
        <v>43796</v>
      </c>
      <c r="G13" s="88">
        <v>1860</v>
      </c>
      <c r="H13" s="88">
        <v>11345</v>
      </c>
      <c r="I13" s="88">
        <v>2882</v>
      </c>
      <c r="J13" s="88">
        <v>335</v>
      </c>
      <c r="K13" s="88">
        <v>1255</v>
      </c>
      <c r="L13" s="88">
        <v>5948</v>
      </c>
      <c r="M13" s="88">
        <v>3153</v>
      </c>
      <c r="N13" s="84">
        <f t="shared" si="0"/>
        <v>70727</v>
      </c>
    </row>
    <row r="14" spans="1:14" x14ac:dyDescent="0.35">
      <c r="A14" s="120" t="s">
        <v>30</v>
      </c>
      <c r="B14" s="120"/>
      <c r="C14" s="121"/>
      <c r="D14" s="28" t="s">
        <v>14</v>
      </c>
      <c r="E14" s="45">
        <v>43</v>
      </c>
      <c r="F14" s="45">
        <v>10847</v>
      </c>
      <c r="G14" s="45">
        <v>573</v>
      </c>
      <c r="H14" s="45">
        <v>3493</v>
      </c>
      <c r="I14" s="45">
        <v>1297</v>
      </c>
      <c r="J14" s="45">
        <v>151</v>
      </c>
      <c r="K14" s="45">
        <v>690</v>
      </c>
      <c r="L14" s="45">
        <v>1107</v>
      </c>
      <c r="M14" s="45">
        <v>535</v>
      </c>
      <c r="N14" s="85">
        <f t="shared" si="0"/>
        <v>18736</v>
      </c>
    </row>
    <row r="15" spans="1:14" x14ac:dyDescent="0.35">
      <c r="A15" s="122" t="s">
        <v>17</v>
      </c>
      <c r="B15" s="122"/>
      <c r="C15" s="123"/>
      <c r="D15" s="31" t="s">
        <v>15</v>
      </c>
      <c r="E15" s="88">
        <v>7</v>
      </c>
      <c r="F15" s="88">
        <v>594</v>
      </c>
      <c r="G15" s="88">
        <v>22</v>
      </c>
      <c r="H15" s="88">
        <v>163</v>
      </c>
      <c r="I15" s="88">
        <v>25</v>
      </c>
      <c r="J15" s="88">
        <v>6</v>
      </c>
      <c r="K15" s="88">
        <v>15</v>
      </c>
      <c r="L15" s="88">
        <v>44</v>
      </c>
      <c r="M15" s="88">
        <v>9</v>
      </c>
      <c r="N15" s="84">
        <f t="shared" si="0"/>
        <v>885</v>
      </c>
    </row>
    <row r="16" spans="1:14" x14ac:dyDescent="0.35">
      <c r="A16" s="120" t="s">
        <v>24</v>
      </c>
      <c r="B16" s="120"/>
      <c r="C16" s="121"/>
      <c r="D16" s="28" t="s">
        <v>14</v>
      </c>
      <c r="E16" s="45">
        <v>14</v>
      </c>
      <c r="F16" s="45">
        <v>5523</v>
      </c>
      <c r="G16" s="45">
        <v>192</v>
      </c>
      <c r="H16" s="45">
        <v>1631</v>
      </c>
      <c r="I16" s="45">
        <v>177</v>
      </c>
      <c r="J16" s="45">
        <v>88</v>
      </c>
      <c r="K16" s="45">
        <v>92</v>
      </c>
      <c r="L16" s="45">
        <v>54</v>
      </c>
      <c r="M16" s="45">
        <v>30</v>
      </c>
      <c r="N16" s="85">
        <f t="shared" si="0"/>
        <v>7801</v>
      </c>
    </row>
    <row r="17" spans="1:14" x14ac:dyDescent="0.35">
      <c r="A17" s="122" t="s">
        <v>18</v>
      </c>
      <c r="B17" s="122"/>
      <c r="C17" s="123"/>
      <c r="D17" s="31" t="s">
        <v>15</v>
      </c>
      <c r="E17" s="88">
        <v>444</v>
      </c>
      <c r="F17" s="88">
        <v>135956</v>
      </c>
      <c r="G17" s="88">
        <v>4553</v>
      </c>
      <c r="H17" s="88">
        <v>33621</v>
      </c>
      <c r="I17" s="88">
        <v>6536</v>
      </c>
      <c r="J17" s="88">
        <v>618</v>
      </c>
      <c r="K17" s="88">
        <v>4559</v>
      </c>
      <c r="L17" s="88">
        <v>6850</v>
      </c>
      <c r="M17" s="88">
        <v>4295</v>
      </c>
      <c r="N17" s="84">
        <f t="shared" si="0"/>
        <v>197432</v>
      </c>
    </row>
    <row r="18" spans="1:14" x14ac:dyDescent="0.35">
      <c r="A18" s="120" t="s">
        <v>25</v>
      </c>
      <c r="B18" s="120"/>
      <c r="C18" s="121"/>
      <c r="D18" s="28" t="s">
        <v>14</v>
      </c>
      <c r="E18" s="45">
        <v>109</v>
      </c>
      <c r="F18" s="45">
        <v>37615</v>
      </c>
      <c r="G18" s="45">
        <v>1912</v>
      </c>
      <c r="H18" s="45">
        <v>10302</v>
      </c>
      <c r="I18" s="45">
        <v>2563</v>
      </c>
      <c r="J18" s="45">
        <v>200</v>
      </c>
      <c r="K18" s="45">
        <v>1665</v>
      </c>
      <c r="L18" s="45">
        <v>2858</v>
      </c>
      <c r="M18" s="45">
        <v>1657</v>
      </c>
      <c r="N18" s="85">
        <f t="shared" si="0"/>
        <v>58881</v>
      </c>
    </row>
    <row r="19" spans="1:14" x14ac:dyDescent="0.35">
      <c r="A19" s="122" t="s">
        <v>19</v>
      </c>
      <c r="B19" s="122"/>
      <c r="C19" s="123"/>
      <c r="D19" s="31" t="s">
        <v>15</v>
      </c>
      <c r="E19" s="88">
        <v>55</v>
      </c>
      <c r="F19" s="88">
        <v>3519</v>
      </c>
      <c r="G19" s="88">
        <v>102</v>
      </c>
      <c r="H19" s="88">
        <v>842</v>
      </c>
      <c r="I19" s="88">
        <v>526</v>
      </c>
      <c r="J19" s="88">
        <v>106</v>
      </c>
      <c r="K19" s="88">
        <v>105</v>
      </c>
      <c r="L19" s="88">
        <v>25</v>
      </c>
      <c r="M19" s="88">
        <v>25</v>
      </c>
      <c r="N19" s="84">
        <f t="shared" si="0"/>
        <v>5305</v>
      </c>
    </row>
    <row r="20" spans="1:14" x14ac:dyDescent="0.35">
      <c r="A20" s="120" t="s">
        <v>26</v>
      </c>
      <c r="B20" s="120"/>
      <c r="C20" s="121"/>
      <c r="D20" s="28" t="s">
        <v>14</v>
      </c>
      <c r="E20" s="45">
        <v>150</v>
      </c>
      <c r="F20" s="45">
        <v>29683</v>
      </c>
      <c r="G20" s="45">
        <v>1112</v>
      </c>
      <c r="H20" s="45">
        <v>5551</v>
      </c>
      <c r="I20" s="45">
        <v>1124</v>
      </c>
      <c r="J20" s="45">
        <v>161</v>
      </c>
      <c r="K20" s="45">
        <v>523</v>
      </c>
      <c r="L20" s="45">
        <v>314</v>
      </c>
      <c r="M20" s="45">
        <v>213</v>
      </c>
      <c r="N20" s="85">
        <f t="shared" si="0"/>
        <v>38831</v>
      </c>
    </row>
    <row r="21" spans="1:14" x14ac:dyDescent="0.35">
      <c r="A21" s="122" t="s">
        <v>20</v>
      </c>
      <c r="B21" s="122"/>
      <c r="C21" s="123"/>
      <c r="D21" s="31" t="s">
        <v>15</v>
      </c>
      <c r="E21" s="88">
        <v>146</v>
      </c>
      <c r="F21" s="88">
        <v>41416</v>
      </c>
      <c r="G21" s="88">
        <v>1350</v>
      </c>
      <c r="H21" s="88">
        <v>11289</v>
      </c>
      <c r="I21" s="88">
        <v>2836</v>
      </c>
      <c r="J21" s="88">
        <v>324</v>
      </c>
      <c r="K21" s="88">
        <v>3317</v>
      </c>
      <c r="L21" s="88">
        <v>503</v>
      </c>
      <c r="M21" s="88">
        <v>529</v>
      </c>
      <c r="N21" s="84">
        <f t="shared" si="0"/>
        <v>61710</v>
      </c>
    </row>
    <row r="22" spans="1:14" x14ac:dyDescent="0.35">
      <c r="A22" s="120" t="s">
        <v>27</v>
      </c>
      <c r="B22" s="120"/>
      <c r="C22" s="121"/>
      <c r="D22" s="28" t="s">
        <v>14</v>
      </c>
      <c r="E22" s="45">
        <v>100</v>
      </c>
      <c r="F22" s="45">
        <v>23984</v>
      </c>
      <c r="G22" s="45">
        <v>940</v>
      </c>
      <c r="H22" s="45">
        <v>7503</v>
      </c>
      <c r="I22" s="45">
        <v>2797</v>
      </c>
      <c r="J22" s="45">
        <v>231</v>
      </c>
      <c r="K22" s="45">
        <v>2521</v>
      </c>
      <c r="L22" s="45">
        <v>697</v>
      </c>
      <c r="M22" s="45">
        <v>568</v>
      </c>
      <c r="N22" s="85">
        <f t="shared" si="0"/>
        <v>39341</v>
      </c>
    </row>
    <row r="23" spans="1:14" x14ac:dyDescent="0.35">
      <c r="A23" s="140" t="s">
        <v>67</v>
      </c>
      <c r="B23" s="140"/>
      <c r="C23" s="141"/>
      <c r="D23" s="31" t="s">
        <v>15</v>
      </c>
      <c r="E23" s="88">
        <v>26</v>
      </c>
      <c r="F23" s="88">
        <v>10839</v>
      </c>
      <c r="G23" s="88">
        <v>381</v>
      </c>
      <c r="H23" s="88">
        <v>4119</v>
      </c>
      <c r="I23" s="88">
        <v>517</v>
      </c>
      <c r="J23" s="88">
        <v>52</v>
      </c>
      <c r="K23" s="88">
        <v>210</v>
      </c>
      <c r="L23" s="88">
        <v>897</v>
      </c>
      <c r="M23" s="88">
        <v>387</v>
      </c>
      <c r="N23" s="84">
        <f t="shared" si="0"/>
        <v>17428</v>
      </c>
    </row>
    <row r="24" spans="1:14" x14ac:dyDescent="0.35">
      <c r="A24" s="120" t="s">
        <v>28</v>
      </c>
      <c r="B24" s="120"/>
      <c r="C24" s="121"/>
      <c r="D24" s="28" t="s">
        <v>14</v>
      </c>
      <c r="E24" s="45">
        <v>37</v>
      </c>
      <c r="F24" s="45">
        <v>13148</v>
      </c>
      <c r="G24" s="45">
        <v>402</v>
      </c>
      <c r="H24" s="45">
        <v>4391</v>
      </c>
      <c r="I24" s="45">
        <v>700</v>
      </c>
      <c r="J24" s="45">
        <v>71</v>
      </c>
      <c r="K24" s="45">
        <v>190</v>
      </c>
      <c r="L24" s="45">
        <v>634</v>
      </c>
      <c r="M24" s="45">
        <v>291</v>
      </c>
      <c r="N24" s="85">
        <f t="shared" si="0"/>
        <v>19864</v>
      </c>
    </row>
    <row r="25" spans="1:14" x14ac:dyDescent="0.35">
      <c r="A25" s="122" t="s">
        <v>21</v>
      </c>
      <c r="B25" s="122"/>
      <c r="C25" s="123"/>
      <c r="D25" s="31" t="s">
        <v>15</v>
      </c>
      <c r="E25" s="88">
        <v>14</v>
      </c>
      <c r="F25" s="88">
        <v>4139</v>
      </c>
      <c r="G25" s="88">
        <v>312</v>
      </c>
      <c r="H25" s="88">
        <v>909</v>
      </c>
      <c r="I25" s="88">
        <v>152</v>
      </c>
      <c r="J25" s="88">
        <v>19</v>
      </c>
      <c r="K25" s="88">
        <v>139</v>
      </c>
      <c r="L25" s="88">
        <v>1621</v>
      </c>
      <c r="M25" s="88">
        <v>906</v>
      </c>
      <c r="N25" s="84">
        <f t="shared" si="0"/>
        <v>8211</v>
      </c>
    </row>
    <row r="26" spans="1:14" x14ac:dyDescent="0.35">
      <c r="A26" s="120" t="s">
        <v>29</v>
      </c>
      <c r="B26" s="120"/>
      <c r="C26" s="121"/>
      <c r="D26" s="28" t="s">
        <v>14</v>
      </c>
      <c r="E26" s="45">
        <v>189</v>
      </c>
      <c r="F26" s="45">
        <v>54050</v>
      </c>
      <c r="G26" s="45">
        <v>1515</v>
      </c>
      <c r="H26" s="45">
        <v>13982</v>
      </c>
      <c r="I26" s="45">
        <v>2326</v>
      </c>
      <c r="J26" s="45">
        <v>303</v>
      </c>
      <c r="K26" s="45">
        <v>1921</v>
      </c>
      <c r="L26" s="45">
        <v>914</v>
      </c>
      <c r="M26" s="45">
        <v>607</v>
      </c>
      <c r="N26" s="85">
        <f t="shared" si="0"/>
        <v>75807</v>
      </c>
    </row>
    <row r="27" spans="1:14" x14ac:dyDescent="0.35">
      <c r="A27" s="122" t="s">
        <v>22</v>
      </c>
      <c r="B27" s="122"/>
      <c r="C27" s="123"/>
      <c r="D27" s="31" t="s">
        <v>15</v>
      </c>
      <c r="E27" s="88">
        <v>218</v>
      </c>
      <c r="F27" s="88">
        <v>73343</v>
      </c>
      <c r="G27" s="88">
        <v>2189</v>
      </c>
      <c r="H27" s="88">
        <v>18848</v>
      </c>
      <c r="I27" s="88">
        <v>2788</v>
      </c>
      <c r="J27" s="88">
        <v>214</v>
      </c>
      <c r="K27" s="88">
        <v>1287</v>
      </c>
      <c r="L27" s="88">
        <v>1627</v>
      </c>
      <c r="M27" s="88">
        <v>867</v>
      </c>
      <c r="N27" s="84">
        <f t="shared" si="0"/>
        <v>101381</v>
      </c>
    </row>
    <row r="28" spans="1:14" x14ac:dyDescent="0.35">
      <c r="A28" s="120" t="s">
        <v>31</v>
      </c>
      <c r="B28" s="120"/>
      <c r="C28" s="121"/>
      <c r="D28" s="28" t="s">
        <v>14</v>
      </c>
      <c r="E28" s="45">
        <v>26</v>
      </c>
      <c r="F28" s="45">
        <v>9515</v>
      </c>
      <c r="G28" s="45">
        <v>368</v>
      </c>
      <c r="H28" s="45">
        <v>2817</v>
      </c>
      <c r="I28" s="45">
        <v>448</v>
      </c>
      <c r="J28" s="45">
        <v>49</v>
      </c>
      <c r="K28" s="45">
        <v>125</v>
      </c>
      <c r="L28" s="45">
        <v>201</v>
      </c>
      <c r="M28" s="45">
        <v>93</v>
      </c>
      <c r="N28" s="85">
        <f t="shared" si="0"/>
        <v>13642</v>
      </c>
    </row>
    <row r="29" spans="1:14" x14ac:dyDescent="0.35">
      <c r="A29" s="122" t="s">
        <v>23</v>
      </c>
      <c r="B29" s="122"/>
      <c r="C29" s="123"/>
      <c r="D29" s="31" t="s">
        <v>15</v>
      </c>
      <c r="E29" s="88">
        <v>4</v>
      </c>
      <c r="F29" s="88">
        <v>55</v>
      </c>
      <c r="G29" s="88">
        <v>11</v>
      </c>
      <c r="H29" s="88">
        <v>10</v>
      </c>
      <c r="I29" s="88">
        <v>3</v>
      </c>
      <c r="J29" s="88">
        <v>30</v>
      </c>
      <c r="K29" s="88">
        <v>5</v>
      </c>
      <c r="L29" s="88">
        <v>6</v>
      </c>
      <c r="M29" s="88">
        <v>8</v>
      </c>
      <c r="N29" s="84">
        <f t="shared" si="0"/>
        <v>132</v>
      </c>
    </row>
    <row r="30" spans="1:14" x14ac:dyDescent="0.35">
      <c r="A30" s="120" t="s">
        <v>32</v>
      </c>
      <c r="B30" s="120"/>
      <c r="C30" s="121"/>
      <c r="D30" s="28" t="s">
        <v>14</v>
      </c>
      <c r="E30" s="45">
        <v>9</v>
      </c>
      <c r="F30" s="45">
        <v>3460</v>
      </c>
      <c r="G30" s="45">
        <v>467</v>
      </c>
      <c r="H30" s="45">
        <v>1042</v>
      </c>
      <c r="I30" s="45">
        <v>597</v>
      </c>
      <c r="J30" s="45">
        <v>113</v>
      </c>
      <c r="K30" s="45">
        <v>114</v>
      </c>
      <c r="L30" s="45">
        <v>262</v>
      </c>
      <c r="M30" s="45">
        <v>122</v>
      </c>
      <c r="N30" s="85">
        <f t="shared" si="0"/>
        <v>6186</v>
      </c>
    </row>
    <row r="31" spans="1:14" x14ac:dyDescent="0.35">
      <c r="A31" s="126" t="s">
        <v>34</v>
      </c>
      <c r="B31" s="126"/>
      <c r="C31" s="127"/>
      <c r="D31" s="32" t="s">
        <v>15</v>
      </c>
      <c r="E31" s="84">
        <f t="shared" ref="E31:N31" si="1">E11+E13+E15+E17+E19+E21+E23+E25+E27+E29</f>
        <v>1180</v>
      </c>
      <c r="F31" s="84">
        <f t="shared" si="1"/>
        <v>358276</v>
      </c>
      <c r="G31" s="84">
        <f t="shared" si="1"/>
        <v>12583</v>
      </c>
      <c r="H31" s="84">
        <f t="shared" si="1"/>
        <v>90132</v>
      </c>
      <c r="I31" s="84">
        <f t="shared" si="1"/>
        <v>17766</v>
      </c>
      <c r="J31" s="84">
        <f>J11+J13+J15+J17+J19+J21+J23+J25+J27+J29</f>
        <v>1825</v>
      </c>
      <c r="K31" s="84">
        <f t="shared" si="1"/>
        <v>12141</v>
      </c>
      <c r="L31" s="84">
        <f t="shared" si="1"/>
        <v>21136</v>
      </c>
      <c r="M31" s="84">
        <f t="shared" si="1"/>
        <v>12355</v>
      </c>
      <c r="N31" s="84">
        <f t="shared" si="1"/>
        <v>527394</v>
      </c>
    </row>
    <row r="32" spans="1:14" x14ac:dyDescent="0.35">
      <c r="A32" s="126"/>
      <c r="B32" s="126"/>
      <c r="C32" s="127"/>
      <c r="D32" s="33" t="s">
        <v>14</v>
      </c>
      <c r="E32" s="85">
        <f t="shared" ref="E32:N32" si="2">E12+E14+E16+E18+E20+E22+E24+E26+E28+E30</f>
        <v>683</v>
      </c>
      <c r="F32" s="85">
        <f t="shared" si="2"/>
        <v>190815</v>
      </c>
      <c r="G32" s="85">
        <f t="shared" si="2"/>
        <v>7808</v>
      </c>
      <c r="H32" s="85">
        <f t="shared" si="2"/>
        <v>51343</v>
      </c>
      <c r="I32" s="85">
        <f t="shared" si="2"/>
        <v>12159</v>
      </c>
      <c r="J32" s="85">
        <f t="shared" si="2"/>
        <v>1381</v>
      </c>
      <c r="K32" s="85">
        <f t="shared" si="2"/>
        <v>8002</v>
      </c>
      <c r="L32" s="85">
        <f t="shared" si="2"/>
        <v>7637</v>
      </c>
      <c r="M32" s="85">
        <f t="shared" si="2"/>
        <v>4553</v>
      </c>
      <c r="N32" s="85">
        <f t="shared" si="2"/>
        <v>284381</v>
      </c>
    </row>
    <row r="33" spans="1:14" x14ac:dyDescent="0.35">
      <c r="A33" s="130" t="s">
        <v>40</v>
      </c>
      <c r="B33" s="128" t="s">
        <v>38</v>
      </c>
      <c r="C33" s="133" t="s">
        <v>35</v>
      </c>
      <c r="D33" s="134"/>
      <c r="E33" s="89">
        <v>1665</v>
      </c>
      <c r="F33" s="89">
        <v>379365</v>
      </c>
      <c r="G33" s="89">
        <v>19519</v>
      </c>
      <c r="H33" s="89">
        <v>69358</v>
      </c>
      <c r="I33" s="89">
        <v>12912</v>
      </c>
      <c r="J33" s="89">
        <v>1906</v>
      </c>
      <c r="K33" s="89">
        <v>9639</v>
      </c>
      <c r="L33" s="89">
        <v>15230</v>
      </c>
      <c r="M33" s="89">
        <v>10600</v>
      </c>
      <c r="N33" s="86">
        <f>SUM(E33:M33)</f>
        <v>520194</v>
      </c>
    </row>
    <row r="34" spans="1:14" x14ac:dyDescent="0.35">
      <c r="A34" s="131"/>
      <c r="B34" s="129"/>
      <c r="C34" s="135" t="s">
        <v>36</v>
      </c>
      <c r="D34" s="136"/>
      <c r="E34" s="53">
        <v>278</v>
      </c>
      <c r="F34" s="53">
        <v>82401</v>
      </c>
      <c r="G34" s="53">
        <v>2936</v>
      </c>
      <c r="H34" s="53">
        <v>23345</v>
      </c>
      <c r="I34" s="53">
        <v>5235</v>
      </c>
      <c r="J34" s="53">
        <v>587</v>
      </c>
      <c r="K34" s="53">
        <v>3941</v>
      </c>
      <c r="L34" s="53">
        <v>2693</v>
      </c>
      <c r="M34" s="53">
        <v>1432</v>
      </c>
      <c r="N34" s="35">
        <f>SUM(E34:M34)</f>
        <v>122848</v>
      </c>
    </row>
    <row r="35" spans="1:14" x14ac:dyDescent="0.35">
      <c r="A35" s="131"/>
      <c r="B35" s="129"/>
      <c r="C35" s="124" t="s">
        <v>37</v>
      </c>
      <c r="D35" s="125"/>
      <c r="E35" s="87">
        <f t="shared" ref="E35:N35" si="3">E34/(E33+E34)</f>
        <v>0.14307771487390633</v>
      </c>
      <c r="F35" s="87">
        <f t="shared" si="3"/>
        <v>0.17844752536999259</v>
      </c>
      <c r="G35" s="87">
        <f t="shared" si="3"/>
        <v>0.13075038966822533</v>
      </c>
      <c r="H35" s="87">
        <f t="shared" si="3"/>
        <v>0.25182572300788542</v>
      </c>
      <c r="I35" s="87">
        <f t="shared" si="3"/>
        <v>0.28847743428665895</v>
      </c>
      <c r="J35" s="87">
        <f t="shared" si="3"/>
        <v>0.23545928600080224</v>
      </c>
      <c r="K35" s="87">
        <f t="shared" si="3"/>
        <v>0.29020618556701033</v>
      </c>
      <c r="L35" s="87">
        <f t="shared" si="3"/>
        <v>0.15025386375048819</v>
      </c>
      <c r="M35" s="87">
        <f t="shared" si="3"/>
        <v>0.11901595744680851</v>
      </c>
      <c r="N35" s="87">
        <f t="shared" si="3"/>
        <v>0.19104195371375432</v>
      </c>
    </row>
    <row r="36" spans="1:14" x14ac:dyDescent="0.35">
      <c r="A36" s="131"/>
      <c r="B36" s="128" t="s">
        <v>39</v>
      </c>
      <c r="C36" s="133" t="s">
        <v>35</v>
      </c>
      <c r="D36" s="134"/>
      <c r="E36" s="48">
        <v>268</v>
      </c>
      <c r="F36" s="48">
        <v>77545</v>
      </c>
      <c r="G36" s="48">
        <v>2569</v>
      </c>
      <c r="H36" s="48">
        <v>22056</v>
      </c>
      <c r="I36" s="48">
        <v>4915</v>
      </c>
      <c r="J36" s="48">
        <v>545</v>
      </c>
      <c r="K36" s="48">
        <v>3655</v>
      </c>
      <c r="L36" s="48">
        <v>2368</v>
      </c>
      <c r="M36" s="48">
        <v>1222</v>
      </c>
      <c r="N36" s="37">
        <f>SUM(E36:M36)</f>
        <v>115143</v>
      </c>
    </row>
    <row r="37" spans="1:14" x14ac:dyDescent="0.35">
      <c r="A37" s="131"/>
      <c r="B37" s="129"/>
      <c r="C37" s="135" t="s">
        <v>36</v>
      </c>
      <c r="D37" s="136"/>
      <c r="E37" s="47">
        <v>13</v>
      </c>
      <c r="F37" s="47">
        <v>5927</v>
      </c>
      <c r="G37" s="47">
        <v>214</v>
      </c>
      <c r="H37" s="47">
        <v>1936</v>
      </c>
      <c r="I37" s="47">
        <v>588</v>
      </c>
      <c r="J37" s="47">
        <v>50</v>
      </c>
      <c r="K37" s="47">
        <v>705</v>
      </c>
      <c r="L37" s="47">
        <v>43</v>
      </c>
      <c r="M37" s="47">
        <v>42</v>
      </c>
      <c r="N37" s="35">
        <f>SUM(E37:M37)</f>
        <v>9518</v>
      </c>
    </row>
    <row r="38" spans="1:14" ht="15" customHeight="1" x14ac:dyDescent="0.35">
      <c r="A38" s="132"/>
      <c r="B38" s="129"/>
      <c r="C38" s="124" t="s">
        <v>37</v>
      </c>
      <c r="D38" s="125"/>
      <c r="E38" s="36">
        <f t="shared" ref="E38:N38" si="4">E37/(E37+E36)</f>
        <v>4.6263345195729534E-2</v>
      </c>
      <c r="F38" s="36">
        <f t="shared" si="4"/>
        <v>7.1005846271803716E-2</v>
      </c>
      <c r="G38" s="36">
        <f t="shared" si="4"/>
        <v>7.689543657923105E-2</v>
      </c>
      <c r="H38" s="36">
        <f t="shared" si="4"/>
        <v>8.0693564521507166E-2</v>
      </c>
      <c r="I38" s="36">
        <f t="shared" si="4"/>
        <v>0.10685080864982736</v>
      </c>
      <c r="J38" s="36">
        <f t="shared" si="4"/>
        <v>8.4033613445378158E-2</v>
      </c>
      <c r="K38" s="36">
        <f t="shared" si="4"/>
        <v>0.16169724770642202</v>
      </c>
      <c r="L38" s="36">
        <f t="shared" si="4"/>
        <v>1.783492326835338E-2</v>
      </c>
      <c r="M38" s="36">
        <f t="shared" si="4"/>
        <v>3.3227848101265819E-2</v>
      </c>
      <c r="N38" s="36">
        <f t="shared" si="4"/>
        <v>7.6351064085800696E-2</v>
      </c>
    </row>
  </sheetData>
  <customSheetViews>
    <customSheetView guid="{63A9D80A-8E4A-4F33-B584-5ACED899AD49}" showPageBreaks="1" showGridLines="0" fitToPage="1" view="pageLayout" showRuler="0" topLeftCell="A7">
      <selection activeCell="I1" sqref="I1:N6"/>
      <pageMargins left="0.70866141732283472" right="0.75" top="1.1811023622047245" bottom="0.74803149606299213" header="3.937007874015748E-2" footer="0.31496062992125984"/>
      <pageSetup paperSize="9" scale="80" orientation="landscape" r:id="rId1"/>
      <headerFooter differentFirst="1"/>
    </customSheetView>
  </customSheetViews>
  <mergeCells count="34">
    <mergeCell ref="A33:A38"/>
    <mergeCell ref="B33:B35"/>
    <mergeCell ref="C33:D33"/>
    <mergeCell ref="C34:D34"/>
    <mergeCell ref="C35:D35"/>
    <mergeCell ref="B36:B38"/>
    <mergeCell ref="C36:D36"/>
    <mergeCell ref="C37:D37"/>
    <mergeCell ref="C38:D38"/>
    <mergeCell ref="A25:C25"/>
    <mergeCell ref="A26:C26"/>
    <mergeCell ref="A18:C18"/>
    <mergeCell ref="A27:C27"/>
    <mergeCell ref="A31:C32"/>
    <mergeCell ref="A30:C30"/>
    <mergeCell ref="A19:C19"/>
    <mergeCell ref="A20:C20"/>
    <mergeCell ref="A21:C21"/>
    <mergeCell ref="A28:C28"/>
    <mergeCell ref="A29:C29"/>
    <mergeCell ref="A22:C22"/>
    <mergeCell ref="A23:C23"/>
    <mergeCell ref="A24:C24"/>
    <mergeCell ref="I1:N6"/>
    <mergeCell ref="A8:D10"/>
    <mergeCell ref="E8:N8"/>
    <mergeCell ref="E10:N10"/>
    <mergeCell ref="A11:C11"/>
    <mergeCell ref="A12:C12"/>
    <mergeCell ref="A14:C14"/>
    <mergeCell ref="A15:C15"/>
    <mergeCell ref="A16:C16"/>
    <mergeCell ref="A17:C17"/>
    <mergeCell ref="A13:C13"/>
  </mergeCells>
  <printOptions gridLines="1"/>
  <pageMargins left="0.70866141732283472" right="0" top="1.1811023622047245" bottom="0.74803149606299213" header="3.937007874015748E-2" footer="0.31496062992125984"/>
  <pageSetup paperSize="9" scale="81" orientation="landscape" r:id="rId2"/>
  <headerFooter differentFirst="1">
    <oddHeader>&amp;R&amp;G</oddHead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38"/>
  <sheetViews>
    <sheetView showGridLines="0" showRuler="0" zoomScale="85" zoomScaleNormal="85" zoomScalePageLayoutView="70" workbookViewId="0">
      <selection activeCell="N31" sqref="E31:N32"/>
    </sheetView>
  </sheetViews>
  <sheetFormatPr baseColWidth="10" defaultColWidth="11.453125" defaultRowHeight="14.5" x14ac:dyDescent="0.35"/>
  <cols>
    <col min="1" max="2" width="11.453125" style="24"/>
    <col min="3" max="3" width="12.453125" style="24" customWidth="1"/>
    <col min="4" max="4" width="3.54296875" style="24" bestFit="1" customWidth="1"/>
    <col min="5" max="5" width="11.453125" style="24"/>
    <col min="6" max="6" width="13.1796875" style="24" customWidth="1"/>
    <col min="7" max="13" width="11.453125" style="24"/>
    <col min="14" max="14" width="14.1796875" style="24" customWidth="1"/>
    <col min="15" max="16384" width="11.453125" style="24"/>
  </cols>
  <sheetData>
    <row r="1" spans="1:14" x14ac:dyDescent="0.35">
      <c r="I1" s="137" t="s">
        <v>90</v>
      </c>
      <c r="J1" s="138"/>
      <c r="K1" s="138"/>
      <c r="L1" s="138"/>
      <c r="M1" s="138"/>
      <c r="N1" s="138"/>
    </row>
    <row r="2" spans="1:14" x14ac:dyDescent="0.35">
      <c r="I2" s="138"/>
      <c r="J2" s="138"/>
      <c r="K2" s="138"/>
      <c r="L2" s="138"/>
      <c r="M2" s="138"/>
      <c r="N2" s="138"/>
    </row>
    <row r="3" spans="1:14" x14ac:dyDescent="0.35">
      <c r="I3" s="138"/>
      <c r="J3" s="138"/>
      <c r="K3" s="138"/>
      <c r="L3" s="138"/>
      <c r="M3" s="138"/>
      <c r="N3" s="138"/>
    </row>
    <row r="4" spans="1:14" x14ac:dyDescent="0.35">
      <c r="I4" s="138"/>
      <c r="J4" s="138"/>
      <c r="K4" s="138"/>
      <c r="L4" s="138"/>
      <c r="M4" s="138"/>
      <c r="N4" s="138"/>
    </row>
    <row r="5" spans="1:14" x14ac:dyDescent="0.35">
      <c r="I5" s="138"/>
      <c r="J5" s="138"/>
      <c r="K5" s="138"/>
      <c r="L5" s="138"/>
      <c r="M5" s="138"/>
      <c r="N5" s="138"/>
    </row>
    <row r="6" spans="1:14" x14ac:dyDescent="0.35">
      <c r="I6" s="138"/>
      <c r="J6" s="138"/>
      <c r="K6" s="138"/>
      <c r="L6" s="138"/>
      <c r="M6" s="138"/>
      <c r="N6" s="138"/>
    </row>
    <row r="8" spans="1:14" ht="15" customHeight="1" x14ac:dyDescent="0.35">
      <c r="A8" s="142" t="s">
        <v>41</v>
      </c>
      <c r="B8" s="143"/>
      <c r="C8" s="143"/>
      <c r="D8" s="144"/>
      <c r="E8" s="139" t="s">
        <v>0</v>
      </c>
      <c r="F8" s="139"/>
      <c r="G8" s="139"/>
      <c r="H8" s="139"/>
      <c r="I8" s="139"/>
      <c r="J8" s="139"/>
      <c r="K8" s="139"/>
      <c r="L8" s="139"/>
      <c r="M8" s="139"/>
      <c r="N8" s="139"/>
    </row>
    <row r="9" spans="1:14" x14ac:dyDescent="0.35">
      <c r="A9" s="145"/>
      <c r="B9" s="146"/>
      <c r="C9" s="146"/>
      <c r="D9" s="147"/>
      <c r="E9" s="49" t="str">
        <f>+AND!E9</f>
        <v>M1 ambul. y taxis</v>
      </c>
      <c r="F9" s="49" t="str">
        <f>+AND!F9</f>
        <v>Resto M1</v>
      </c>
      <c r="G9" s="49" t="str">
        <f>+AND!G9</f>
        <v>L y Quads</v>
      </c>
      <c r="H9" s="49" t="str">
        <f>+AND!H9</f>
        <v>N1</v>
      </c>
      <c r="I9" s="49" t="str">
        <f>+AND!I9</f>
        <v>N2 y N3</v>
      </c>
      <c r="J9" s="49" t="str">
        <f>+AND!J9</f>
        <v>M2 y M3</v>
      </c>
      <c r="K9" s="49" t="str">
        <f>+AND!K9</f>
        <v>O</v>
      </c>
      <c r="L9" s="49" t="str">
        <f>+AND!L9</f>
        <v>T</v>
      </c>
      <c r="M9" s="49" t="str">
        <f>+AND!M9</f>
        <v>Resto</v>
      </c>
      <c r="N9" s="50" t="str">
        <f>+AND!N9</f>
        <v>TOTAL</v>
      </c>
    </row>
    <row r="10" spans="1:14" ht="15" customHeight="1" x14ac:dyDescent="0.35">
      <c r="A10" s="148"/>
      <c r="B10" s="149"/>
      <c r="C10" s="149"/>
      <c r="D10" s="150"/>
      <c r="E10" s="139" t="s">
        <v>9</v>
      </c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x14ac:dyDescent="0.35">
      <c r="A11" s="122" t="s">
        <v>12</v>
      </c>
      <c r="B11" s="122"/>
      <c r="C11" s="123"/>
      <c r="D11" s="25" t="s">
        <v>15</v>
      </c>
      <c r="E11" s="118">
        <v>95</v>
      </c>
      <c r="F11" s="118">
        <v>102102</v>
      </c>
      <c r="G11" s="118">
        <v>1329</v>
      </c>
      <c r="H11" s="118">
        <v>25096</v>
      </c>
      <c r="I11" s="118">
        <v>4036</v>
      </c>
      <c r="J11" s="118">
        <v>217</v>
      </c>
      <c r="K11" s="118">
        <v>2006</v>
      </c>
      <c r="L11" s="118">
        <v>7254</v>
      </c>
      <c r="M11" s="118">
        <v>4401</v>
      </c>
      <c r="N11" s="27">
        <f t="shared" ref="N11:N30" si="0">SUM(E11:M11)</f>
        <v>146536</v>
      </c>
    </row>
    <row r="12" spans="1:14" x14ac:dyDescent="0.35">
      <c r="A12" s="120" t="s">
        <v>13</v>
      </c>
      <c r="B12" s="120"/>
      <c r="C12" s="121"/>
      <c r="D12" s="28" t="s">
        <v>14</v>
      </c>
      <c r="E12" s="114">
        <v>14</v>
      </c>
      <c r="F12" s="114">
        <v>5414</v>
      </c>
      <c r="G12" s="114">
        <v>898</v>
      </c>
      <c r="H12" s="114">
        <v>1593</v>
      </c>
      <c r="I12" s="114">
        <v>411</v>
      </c>
      <c r="J12" s="114">
        <v>49</v>
      </c>
      <c r="K12" s="114">
        <v>432</v>
      </c>
      <c r="L12" s="114">
        <v>1071</v>
      </c>
      <c r="M12" s="114">
        <v>1061</v>
      </c>
      <c r="N12" s="30">
        <f t="shared" si="0"/>
        <v>10943</v>
      </c>
    </row>
    <row r="13" spans="1:14" x14ac:dyDescent="0.35">
      <c r="A13" s="122" t="s">
        <v>16</v>
      </c>
      <c r="B13" s="122"/>
      <c r="C13" s="123"/>
      <c r="D13" s="31" t="s">
        <v>15</v>
      </c>
      <c r="E13" s="118">
        <v>263</v>
      </c>
      <c r="F13" s="118">
        <v>127923</v>
      </c>
      <c r="G13" s="118">
        <v>1534</v>
      </c>
      <c r="H13" s="118">
        <v>57536</v>
      </c>
      <c r="I13" s="118">
        <v>12841</v>
      </c>
      <c r="J13" s="118">
        <v>1571</v>
      </c>
      <c r="K13" s="118">
        <v>3464</v>
      </c>
      <c r="L13" s="118">
        <v>16397</v>
      </c>
      <c r="M13" s="118">
        <v>3227</v>
      </c>
      <c r="N13" s="27">
        <f t="shared" si="0"/>
        <v>224756</v>
      </c>
    </row>
    <row r="14" spans="1:14" x14ac:dyDescent="0.35">
      <c r="A14" s="120" t="s">
        <v>30</v>
      </c>
      <c r="B14" s="120"/>
      <c r="C14" s="121"/>
      <c r="D14" s="28" t="s">
        <v>14</v>
      </c>
      <c r="E14" s="114">
        <v>50</v>
      </c>
      <c r="F14" s="114">
        <v>20688</v>
      </c>
      <c r="G14" s="114">
        <v>1498</v>
      </c>
      <c r="H14" s="114">
        <v>11109</v>
      </c>
      <c r="I14" s="114">
        <v>4586</v>
      </c>
      <c r="J14" s="114">
        <v>611</v>
      </c>
      <c r="K14" s="114">
        <v>0</v>
      </c>
      <c r="L14" s="114">
        <v>1255</v>
      </c>
      <c r="M14" s="114">
        <v>710</v>
      </c>
      <c r="N14" s="30">
        <f t="shared" si="0"/>
        <v>40507</v>
      </c>
    </row>
    <row r="15" spans="1:14" x14ac:dyDescent="0.35">
      <c r="A15" s="122" t="s">
        <v>17</v>
      </c>
      <c r="B15" s="122"/>
      <c r="C15" s="123"/>
      <c r="D15" s="31" t="s">
        <v>15</v>
      </c>
      <c r="E15" s="118">
        <v>12</v>
      </c>
      <c r="F15" s="118">
        <v>6273</v>
      </c>
      <c r="G15" s="118">
        <v>131</v>
      </c>
      <c r="H15" s="118">
        <v>3385</v>
      </c>
      <c r="I15" s="118">
        <v>215</v>
      </c>
      <c r="J15" s="118">
        <v>21</v>
      </c>
      <c r="K15" s="118">
        <v>0</v>
      </c>
      <c r="L15" s="118">
        <v>54</v>
      </c>
      <c r="M15" s="118">
        <v>13</v>
      </c>
      <c r="N15" s="27">
        <f t="shared" si="0"/>
        <v>10104</v>
      </c>
    </row>
    <row r="16" spans="1:14" x14ac:dyDescent="0.35">
      <c r="A16" s="120" t="s">
        <v>24</v>
      </c>
      <c r="B16" s="120"/>
      <c r="C16" s="121"/>
      <c r="D16" s="28" t="s">
        <v>14</v>
      </c>
      <c r="E16" s="114">
        <v>20</v>
      </c>
      <c r="F16" s="114">
        <v>17057</v>
      </c>
      <c r="G16" s="114">
        <v>411</v>
      </c>
      <c r="H16" s="114">
        <v>7025</v>
      </c>
      <c r="I16" s="114">
        <v>600</v>
      </c>
      <c r="J16" s="114">
        <v>266</v>
      </c>
      <c r="K16" s="114">
        <v>0</v>
      </c>
      <c r="L16" s="114">
        <v>10</v>
      </c>
      <c r="M16" s="114">
        <v>27</v>
      </c>
      <c r="N16" s="30">
        <f t="shared" si="0"/>
        <v>25416</v>
      </c>
    </row>
    <row r="17" spans="1:14" x14ac:dyDescent="0.35">
      <c r="A17" s="122" t="s">
        <v>18</v>
      </c>
      <c r="B17" s="122"/>
      <c r="C17" s="123"/>
      <c r="D17" s="31" t="s">
        <v>15</v>
      </c>
      <c r="E17" s="118">
        <v>595</v>
      </c>
      <c r="F17" s="118">
        <v>308712</v>
      </c>
      <c r="G17" s="118">
        <v>3624</v>
      </c>
      <c r="H17" s="118">
        <v>106086</v>
      </c>
      <c r="I17" s="118">
        <v>19762</v>
      </c>
      <c r="J17" s="118">
        <v>1757</v>
      </c>
      <c r="K17" s="118">
        <v>11397</v>
      </c>
      <c r="L17" s="118">
        <v>11059</v>
      </c>
      <c r="M17" s="118">
        <v>8739</v>
      </c>
      <c r="N17" s="27">
        <f t="shared" si="0"/>
        <v>471731</v>
      </c>
    </row>
    <row r="18" spans="1:14" x14ac:dyDescent="0.35">
      <c r="A18" s="120" t="s">
        <v>25</v>
      </c>
      <c r="B18" s="120"/>
      <c r="C18" s="121"/>
      <c r="D18" s="28" t="s">
        <v>14</v>
      </c>
      <c r="E18" s="114">
        <v>159</v>
      </c>
      <c r="F18" s="114">
        <v>96425</v>
      </c>
      <c r="G18" s="114">
        <v>6595</v>
      </c>
      <c r="H18" s="114">
        <v>30545</v>
      </c>
      <c r="I18" s="114">
        <v>7713</v>
      </c>
      <c r="J18" s="114">
        <v>427</v>
      </c>
      <c r="K18" s="114">
        <v>4848</v>
      </c>
      <c r="L18" s="114">
        <v>6304</v>
      </c>
      <c r="M18" s="114">
        <v>2780</v>
      </c>
      <c r="N18" s="30">
        <f t="shared" si="0"/>
        <v>155796</v>
      </c>
    </row>
    <row r="19" spans="1:14" x14ac:dyDescent="0.35">
      <c r="A19" s="122" t="s">
        <v>19</v>
      </c>
      <c r="B19" s="122"/>
      <c r="C19" s="123"/>
      <c r="D19" s="31" t="s">
        <v>15</v>
      </c>
      <c r="E19" s="118">
        <v>222</v>
      </c>
      <c r="F19" s="118">
        <v>3330</v>
      </c>
      <c r="G19" s="118"/>
      <c r="H19" s="118">
        <v>1250</v>
      </c>
      <c r="I19" s="118">
        <v>5698</v>
      </c>
      <c r="J19" s="118">
        <v>2318</v>
      </c>
      <c r="K19" s="118">
        <v>0</v>
      </c>
      <c r="L19" s="118">
        <v>0</v>
      </c>
      <c r="M19" s="118">
        <v>2</v>
      </c>
      <c r="N19" s="27">
        <f t="shared" si="0"/>
        <v>12820</v>
      </c>
    </row>
    <row r="20" spans="1:14" x14ac:dyDescent="0.35">
      <c r="A20" s="120" t="s">
        <v>26</v>
      </c>
      <c r="B20" s="120"/>
      <c r="C20" s="121"/>
      <c r="D20" s="28" t="s">
        <v>14</v>
      </c>
      <c r="E20" s="114">
        <v>612</v>
      </c>
      <c r="F20" s="114">
        <v>101009</v>
      </c>
      <c r="G20" s="114">
        <v>3344</v>
      </c>
      <c r="H20" s="114">
        <v>20844</v>
      </c>
      <c r="I20" s="114">
        <v>2385</v>
      </c>
      <c r="J20" s="114">
        <v>498</v>
      </c>
      <c r="K20" s="114">
        <v>0</v>
      </c>
      <c r="L20" s="114">
        <v>0</v>
      </c>
      <c r="M20" s="114">
        <v>46</v>
      </c>
      <c r="N20" s="30">
        <f t="shared" si="0"/>
        <v>128738</v>
      </c>
    </row>
    <row r="21" spans="1:14" x14ac:dyDescent="0.35">
      <c r="A21" s="122" t="s">
        <v>20</v>
      </c>
      <c r="B21" s="122"/>
      <c r="C21" s="123"/>
      <c r="D21" s="31" t="s">
        <v>15</v>
      </c>
      <c r="E21" s="118">
        <v>305</v>
      </c>
      <c r="F21" s="118">
        <v>107682</v>
      </c>
      <c r="G21" s="118">
        <v>855</v>
      </c>
      <c r="H21" s="118">
        <v>34543</v>
      </c>
      <c r="I21" s="118">
        <v>15180</v>
      </c>
      <c r="J21" s="118">
        <v>935</v>
      </c>
      <c r="K21" s="118">
        <v>15111</v>
      </c>
      <c r="L21" s="118">
        <v>65</v>
      </c>
      <c r="M21" s="118">
        <v>232</v>
      </c>
      <c r="N21" s="27">
        <f t="shared" si="0"/>
        <v>174908</v>
      </c>
    </row>
    <row r="22" spans="1:14" x14ac:dyDescent="0.35">
      <c r="A22" s="120" t="s">
        <v>27</v>
      </c>
      <c r="B22" s="120"/>
      <c r="C22" s="121"/>
      <c r="D22" s="28" t="s">
        <v>14</v>
      </c>
      <c r="E22" s="114">
        <v>98</v>
      </c>
      <c r="F22" s="114">
        <v>59012</v>
      </c>
      <c r="G22" s="114">
        <v>2599</v>
      </c>
      <c r="H22" s="114">
        <v>21743</v>
      </c>
      <c r="I22" s="114">
        <v>10250</v>
      </c>
      <c r="J22" s="114">
        <v>631</v>
      </c>
      <c r="K22" s="114">
        <v>9329</v>
      </c>
      <c r="L22" s="114">
        <v>815</v>
      </c>
      <c r="M22" s="114">
        <v>1091</v>
      </c>
      <c r="N22" s="30">
        <f t="shared" si="0"/>
        <v>105568</v>
      </c>
    </row>
    <row r="23" spans="1:14" x14ac:dyDescent="0.35">
      <c r="A23" s="140" t="s">
        <v>33</v>
      </c>
      <c r="B23" s="140"/>
      <c r="C23" s="141"/>
      <c r="D23" s="31" t="s">
        <v>15</v>
      </c>
      <c r="E23" s="118">
        <v>9</v>
      </c>
      <c r="F23" s="118">
        <v>18976</v>
      </c>
      <c r="G23" s="118">
        <v>208</v>
      </c>
      <c r="H23" s="118">
        <v>7543</v>
      </c>
      <c r="I23" s="118">
        <v>2039</v>
      </c>
      <c r="J23" s="118">
        <v>55</v>
      </c>
      <c r="K23" s="118">
        <v>7</v>
      </c>
      <c r="L23" s="118">
        <v>1551</v>
      </c>
      <c r="M23" s="118">
        <v>231</v>
      </c>
      <c r="N23" s="27">
        <f t="shared" si="0"/>
        <v>30619</v>
      </c>
    </row>
    <row r="24" spans="1:14" x14ac:dyDescent="0.35">
      <c r="A24" s="120" t="s">
        <v>28</v>
      </c>
      <c r="B24" s="120"/>
      <c r="C24" s="121"/>
      <c r="D24" s="28" t="s">
        <v>14</v>
      </c>
      <c r="E24" s="114">
        <v>44</v>
      </c>
      <c r="F24" s="114">
        <v>31214</v>
      </c>
      <c r="G24" s="114">
        <v>504</v>
      </c>
      <c r="H24" s="114">
        <v>10808</v>
      </c>
      <c r="I24" s="114">
        <v>2937</v>
      </c>
      <c r="J24" s="114">
        <v>213</v>
      </c>
      <c r="K24" s="114">
        <v>26</v>
      </c>
      <c r="L24" s="114">
        <v>1512</v>
      </c>
      <c r="M24" s="114">
        <v>236</v>
      </c>
      <c r="N24" s="30">
        <f t="shared" si="0"/>
        <v>47494</v>
      </c>
    </row>
    <row r="25" spans="1:14" x14ac:dyDescent="0.35">
      <c r="A25" s="122" t="s">
        <v>21</v>
      </c>
      <c r="B25" s="122"/>
      <c r="C25" s="123"/>
      <c r="D25" s="31" t="s">
        <v>15</v>
      </c>
      <c r="E25" s="118">
        <v>64</v>
      </c>
      <c r="F25" s="118">
        <v>11590</v>
      </c>
      <c r="G25" s="118">
        <v>1301</v>
      </c>
      <c r="H25" s="118">
        <v>2509</v>
      </c>
      <c r="I25" s="118">
        <v>176</v>
      </c>
      <c r="J25" s="118">
        <v>57</v>
      </c>
      <c r="K25" s="118">
        <v>418</v>
      </c>
      <c r="L25" s="118">
        <v>3374</v>
      </c>
      <c r="M25" s="118">
        <v>1294</v>
      </c>
      <c r="N25" s="27">
        <f t="shared" si="0"/>
        <v>20783</v>
      </c>
    </row>
    <row r="26" spans="1:14" x14ac:dyDescent="0.35">
      <c r="A26" s="120" t="s">
        <v>29</v>
      </c>
      <c r="B26" s="120"/>
      <c r="C26" s="121"/>
      <c r="D26" s="28" t="s">
        <v>14</v>
      </c>
      <c r="E26" s="114">
        <v>272</v>
      </c>
      <c r="F26" s="114">
        <v>118724</v>
      </c>
      <c r="G26" s="114">
        <v>2537</v>
      </c>
      <c r="H26" s="114">
        <v>30020</v>
      </c>
      <c r="I26" s="114">
        <v>5695</v>
      </c>
      <c r="J26" s="114">
        <v>613</v>
      </c>
      <c r="K26" s="114">
        <v>5224</v>
      </c>
      <c r="L26" s="114">
        <v>1077</v>
      </c>
      <c r="M26" s="114">
        <v>705</v>
      </c>
      <c r="N26" s="30">
        <f t="shared" si="0"/>
        <v>164867</v>
      </c>
    </row>
    <row r="27" spans="1:14" x14ac:dyDescent="0.35">
      <c r="A27" s="122" t="s">
        <v>22</v>
      </c>
      <c r="B27" s="122"/>
      <c r="C27" s="123"/>
      <c r="D27" s="31" t="s">
        <v>15</v>
      </c>
      <c r="E27" s="118">
        <v>271</v>
      </c>
      <c r="F27" s="118">
        <v>162739</v>
      </c>
      <c r="G27" s="118">
        <v>852</v>
      </c>
      <c r="H27" s="118">
        <v>56423</v>
      </c>
      <c r="I27" s="118">
        <v>8225</v>
      </c>
      <c r="J27" s="118">
        <v>400</v>
      </c>
      <c r="K27" s="118">
        <v>1</v>
      </c>
      <c r="L27" s="118">
        <v>1171</v>
      </c>
      <c r="M27" s="118">
        <v>492</v>
      </c>
      <c r="N27" s="27">
        <f t="shared" si="0"/>
        <v>230574</v>
      </c>
    </row>
    <row r="28" spans="1:14" x14ac:dyDescent="0.35">
      <c r="A28" s="120" t="s">
        <v>31</v>
      </c>
      <c r="B28" s="120"/>
      <c r="C28" s="121"/>
      <c r="D28" s="28" t="s">
        <v>14</v>
      </c>
      <c r="E28" s="114">
        <v>19</v>
      </c>
      <c r="F28" s="114">
        <v>15415</v>
      </c>
      <c r="G28" s="114">
        <v>424</v>
      </c>
      <c r="H28" s="114">
        <v>5465</v>
      </c>
      <c r="I28" s="114">
        <v>1105</v>
      </c>
      <c r="J28" s="114">
        <v>65</v>
      </c>
      <c r="K28" s="114">
        <v>2</v>
      </c>
      <c r="L28" s="114">
        <v>277</v>
      </c>
      <c r="M28" s="114">
        <v>62</v>
      </c>
      <c r="N28" s="30">
        <f t="shared" si="0"/>
        <v>22834</v>
      </c>
    </row>
    <row r="29" spans="1:14" x14ac:dyDescent="0.35">
      <c r="A29" s="122" t="s">
        <v>23</v>
      </c>
      <c r="B29" s="122"/>
      <c r="C29" s="123"/>
      <c r="D29" s="31" t="s">
        <v>15</v>
      </c>
      <c r="E29" s="118">
        <v>10</v>
      </c>
      <c r="F29" s="118">
        <v>75</v>
      </c>
      <c r="G29" s="118">
        <v>38</v>
      </c>
      <c r="H29" s="118">
        <v>1</v>
      </c>
      <c r="I29" s="118">
        <v>0</v>
      </c>
      <c r="J29" s="118">
        <v>263</v>
      </c>
      <c r="K29" s="118">
        <v>0</v>
      </c>
      <c r="L29" s="118">
        <v>0</v>
      </c>
      <c r="M29" s="118">
        <v>0</v>
      </c>
      <c r="N29" s="27">
        <f t="shared" si="0"/>
        <v>387</v>
      </c>
    </row>
    <row r="30" spans="1:14" x14ac:dyDescent="0.35">
      <c r="A30" s="120" t="s">
        <v>32</v>
      </c>
      <c r="B30" s="120"/>
      <c r="C30" s="121"/>
      <c r="D30" s="28" t="s">
        <v>14</v>
      </c>
      <c r="E30" s="114">
        <v>42</v>
      </c>
      <c r="F30" s="114">
        <v>8154</v>
      </c>
      <c r="G30" s="114">
        <v>2232</v>
      </c>
      <c r="H30" s="114">
        <v>4426</v>
      </c>
      <c r="I30" s="114">
        <v>3079</v>
      </c>
      <c r="J30" s="114">
        <v>1541</v>
      </c>
      <c r="K30" s="114">
        <v>251</v>
      </c>
      <c r="L30" s="114">
        <v>927</v>
      </c>
      <c r="M30" s="114">
        <v>260</v>
      </c>
      <c r="N30" s="30">
        <f t="shared" si="0"/>
        <v>20912</v>
      </c>
    </row>
    <row r="31" spans="1:14" x14ac:dyDescent="0.35">
      <c r="A31" s="126" t="s">
        <v>34</v>
      </c>
      <c r="B31" s="126"/>
      <c r="C31" s="127"/>
      <c r="D31" s="32" t="s">
        <v>15</v>
      </c>
      <c r="E31" s="115">
        <f t="shared" ref="E31:M31" si="1">E11+E13+E15+E17+E19+E21+E23+E25+E27+E29</f>
        <v>1846</v>
      </c>
      <c r="F31" s="115">
        <f t="shared" si="1"/>
        <v>849402</v>
      </c>
      <c r="G31" s="115">
        <f t="shared" si="1"/>
        <v>9872</v>
      </c>
      <c r="H31" s="115">
        <f t="shared" si="1"/>
        <v>294372</v>
      </c>
      <c r="I31" s="115">
        <f t="shared" si="1"/>
        <v>68172</v>
      </c>
      <c r="J31" s="115">
        <f t="shared" si="1"/>
        <v>7594</v>
      </c>
      <c r="K31" s="115">
        <f t="shared" si="1"/>
        <v>32404</v>
      </c>
      <c r="L31" s="115">
        <f t="shared" si="1"/>
        <v>40925</v>
      </c>
      <c r="M31" s="115">
        <f t="shared" si="1"/>
        <v>18631</v>
      </c>
      <c r="N31" s="27">
        <f t="shared" ref="N31" si="2">N11+N13+N15+N17+N19+N21+N23+N25+N27+N29</f>
        <v>1323218</v>
      </c>
    </row>
    <row r="32" spans="1:14" x14ac:dyDescent="0.35">
      <c r="A32" s="126"/>
      <c r="B32" s="126"/>
      <c r="C32" s="127"/>
      <c r="D32" s="33" t="s">
        <v>14</v>
      </c>
      <c r="E32" s="116">
        <f t="shared" ref="E32:M32" si="3">E12+E14+E16+E18+E20+E22+E24+E26+E28+E30</f>
        <v>1330</v>
      </c>
      <c r="F32" s="116">
        <f t="shared" si="3"/>
        <v>473112</v>
      </c>
      <c r="G32" s="116">
        <f t="shared" si="3"/>
        <v>21042</v>
      </c>
      <c r="H32" s="116">
        <f t="shared" si="3"/>
        <v>143578</v>
      </c>
      <c r="I32" s="116">
        <f t="shared" si="3"/>
        <v>38761</v>
      </c>
      <c r="J32" s="116">
        <f t="shared" si="3"/>
        <v>4914</v>
      </c>
      <c r="K32" s="116">
        <f t="shared" si="3"/>
        <v>20112</v>
      </c>
      <c r="L32" s="116">
        <f t="shared" si="3"/>
        <v>13248</v>
      </c>
      <c r="M32" s="116">
        <f t="shared" si="3"/>
        <v>6978</v>
      </c>
      <c r="N32" s="30">
        <f t="shared" ref="N32" si="4">N12+N14+N16+N18+N20+N22+N24+N26+N28+N30</f>
        <v>723075</v>
      </c>
    </row>
    <row r="33" spans="1:14" x14ac:dyDescent="0.35">
      <c r="A33" s="130" t="s">
        <v>40</v>
      </c>
      <c r="B33" s="128" t="s">
        <v>38</v>
      </c>
      <c r="C33" s="133" t="s">
        <v>35</v>
      </c>
      <c r="D33" s="134"/>
      <c r="E33" s="119">
        <v>4196</v>
      </c>
      <c r="F33" s="119">
        <v>925601</v>
      </c>
      <c r="G33" s="119">
        <v>50698</v>
      </c>
      <c r="H33" s="119">
        <v>148868</v>
      </c>
      <c r="I33" s="119">
        <v>29259</v>
      </c>
      <c r="J33" s="119">
        <v>4334</v>
      </c>
      <c r="K33" s="119">
        <v>20275</v>
      </c>
      <c r="L33" s="119">
        <v>54923</v>
      </c>
      <c r="M33" s="119">
        <v>33519</v>
      </c>
      <c r="N33" s="34">
        <f>SUM(E33:M33)</f>
        <v>1271673</v>
      </c>
    </row>
    <row r="34" spans="1:14" x14ac:dyDescent="0.35">
      <c r="A34" s="131"/>
      <c r="B34" s="129"/>
      <c r="C34" s="135" t="s">
        <v>36</v>
      </c>
      <c r="D34" s="136"/>
      <c r="E34" s="53">
        <v>771</v>
      </c>
      <c r="F34" s="53">
        <v>263772</v>
      </c>
      <c r="G34" s="53">
        <v>10416</v>
      </c>
      <c r="H34" s="53">
        <v>68590</v>
      </c>
      <c r="I34" s="53">
        <v>14963</v>
      </c>
      <c r="J34" s="53">
        <v>1704</v>
      </c>
      <c r="K34" s="53">
        <v>8265</v>
      </c>
      <c r="L34" s="53">
        <v>8179</v>
      </c>
      <c r="M34" s="53">
        <v>3959</v>
      </c>
      <c r="N34" s="35">
        <f>SUM(E34:M34)</f>
        <v>380619</v>
      </c>
    </row>
    <row r="35" spans="1:14" x14ac:dyDescent="0.35">
      <c r="A35" s="131"/>
      <c r="B35" s="129"/>
      <c r="C35" s="124" t="s">
        <v>37</v>
      </c>
      <c r="D35" s="125"/>
      <c r="E35" s="117">
        <f t="shared" ref="E35:N35" si="5">E34/(E33+E34)</f>
        <v>0.15522448157841756</v>
      </c>
      <c r="F35" s="117">
        <f t="shared" si="5"/>
        <v>0.22177399352431912</v>
      </c>
      <c r="G35" s="117">
        <f t="shared" si="5"/>
        <v>0.17043557940897339</v>
      </c>
      <c r="H35" s="117">
        <f t="shared" si="5"/>
        <v>0.31541722999383787</v>
      </c>
      <c r="I35" s="117">
        <f t="shared" si="5"/>
        <v>0.33836099678892861</v>
      </c>
      <c r="J35" s="117">
        <f t="shared" si="5"/>
        <v>0.28221265319642264</v>
      </c>
      <c r="K35" s="117">
        <f t="shared" si="5"/>
        <v>0.28959355290819899</v>
      </c>
      <c r="L35" s="117">
        <f t="shared" si="5"/>
        <v>0.12961554308896706</v>
      </c>
      <c r="M35" s="117">
        <f t="shared" si="5"/>
        <v>0.10563530604621378</v>
      </c>
      <c r="N35" s="36">
        <f t="shared" si="5"/>
        <v>0.23035819334597032</v>
      </c>
    </row>
    <row r="36" spans="1:14" x14ac:dyDescent="0.35">
      <c r="A36" s="131"/>
      <c r="B36" s="128" t="s">
        <v>39</v>
      </c>
      <c r="C36" s="133" t="s">
        <v>35</v>
      </c>
      <c r="D36" s="134"/>
      <c r="E36" s="54">
        <v>741</v>
      </c>
      <c r="F36" s="54">
        <v>252903</v>
      </c>
      <c r="G36" s="54">
        <v>9520</v>
      </c>
      <c r="H36" s="54">
        <v>65797</v>
      </c>
      <c r="I36" s="54">
        <v>14670</v>
      </c>
      <c r="J36" s="54">
        <v>1673</v>
      </c>
      <c r="K36" s="54">
        <v>8047</v>
      </c>
      <c r="L36" s="54">
        <v>7658</v>
      </c>
      <c r="M36" s="54">
        <v>3603</v>
      </c>
      <c r="N36" s="37">
        <f>SUM(E36:M36)</f>
        <v>364612</v>
      </c>
    </row>
    <row r="37" spans="1:14" x14ac:dyDescent="0.35">
      <c r="A37" s="131"/>
      <c r="B37" s="129"/>
      <c r="C37" s="135" t="s">
        <v>36</v>
      </c>
      <c r="D37" s="136"/>
      <c r="E37" s="53">
        <v>50</v>
      </c>
      <c r="F37" s="53">
        <v>28867</v>
      </c>
      <c r="G37" s="53">
        <v>1041</v>
      </c>
      <c r="H37" s="53">
        <v>8311</v>
      </c>
      <c r="I37" s="53">
        <v>2001</v>
      </c>
      <c r="J37" s="53">
        <v>225</v>
      </c>
      <c r="K37" s="53">
        <v>1829</v>
      </c>
      <c r="L37" s="53">
        <v>125</v>
      </c>
      <c r="M37" s="53">
        <v>126</v>
      </c>
      <c r="N37" s="35">
        <f>SUM(E37:M37)</f>
        <v>42575</v>
      </c>
    </row>
    <row r="38" spans="1:14" ht="15" customHeight="1" x14ac:dyDescent="0.35">
      <c r="A38" s="132"/>
      <c r="B38" s="129"/>
      <c r="C38" s="124" t="s">
        <v>37</v>
      </c>
      <c r="D38" s="125"/>
      <c r="E38" s="36">
        <f t="shared" ref="E38:N38" si="6">E37/(E37+E36)</f>
        <v>6.3211125158027806E-2</v>
      </c>
      <c r="F38" s="36">
        <f t="shared" si="6"/>
        <v>0.10244880576356603</v>
      </c>
      <c r="G38" s="36">
        <f t="shared" si="6"/>
        <v>9.8570211154246759E-2</v>
      </c>
      <c r="H38" s="36">
        <f t="shared" si="6"/>
        <v>0.11214713661143197</v>
      </c>
      <c r="I38" s="36">
        <f t="shared" si="6"/>
        <v>0.12002879251394638</v>
      </c>
      <c r="J38" s="36">
        <f t="shared" si="6"/>
        <v>0.11854583772391991</v>
      </c>
      <c r="K38" s="36">
        <f t="shared" si="6"/>
        <v>0.18519643580396922</v>
      </c>
      <c r="L38" s="36">
        <f t="shared" si="6"/>
        <v>1.6060644995503019E-2</v>
      </c>
      <c r="M38" s="36">
        <f t="shared" si="6"/>
        <v>3.3789219629927592E-2</v>
      </c>
      <c r="N38" s="36">
        <f t="shared" si="6"/>
        <v>0.10455883905920375</v>
      </c>
    </row>
  </sheetData>
  <customSheetViews>
    <customSheetView guid="{63A9D80A-8E4A-4F33-B584-5ACED899AD49}" showPageBreaks="1" showGridLines="0" fitToPage="1" view="pageLayout" showRuler="0" topLeftCell="A13">
      <selection activeCell="I7" sqref="I7"/>
      <pageMargins left="0.70866141732283472" right="0" top="1.1811023622047245" bottom="0.74803149606299213" header="3.937007874015748E-2" footer="0.31496062992125984"/>
      <pageSetup paperSize="9" scale="80" orientation="landscape" r:id="rId1"/>
      <headerFooter differentFirst="1"/>
    </customSheetView>
  </customSheetViews>
  <mergeCells count="34">
    <mergeCell ref="A18:C18"/>
    <mergeCell ref="I1:N6"/>
    <mergeCell ref="A8:D10"/>
    <mergeCell ref="E8:N8"/>
    <mergeCell ref="E10:N10"/>
    <mergeCell ref="A11:C11"/>
    <mergeCell ref="A12:C12"/>
    <mergeCell ref="A13:C13"/>
    <mergeCell ref="A14:C14"/>
    <mergeCell ref="A15:C15"/>
    <mergeCell ref="A16:C16"/>
    <mergeCell ref="A17:C17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9:C29"/>
    <mergeCell ref="A28:C28"/>
    <mergeCell ref="A31:C32"/>
    <mergeCell ref="A33:A38"/>
    <mergeCell ref="B33:B35"/>
    <mergeCell ref="C33:D33"/>
    <mergeCell ref="C34:D34"/>
    <mergeCell ref="C35:D35"/>
    <mergeCell ref="B36:B38"/>
    <mergeCell ref="C36:D36"/>
    <mergeCell ref="C37:D37"/>
    <mergeCell ref="C38:D38"/>
  </mergeCells>
  <printOptions gridLines="1"/>
  <pageMargins left="0" right="0.70866141732283472" top="0" bottom="0.74803149606299213" header="0.31496062992125984" footer="0.31496062992125984"/>
  <pageSetup paperSize="9" scale="87" orientation="landscape" r:id="rId2"/>
  <headerFooter differentFirst="1">
    <oddHeader>&amp;R&amp;G</oddHeader>
  </headerFooter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38"/>
  <sheetViews>
    <sheetView showGridLines="0" showRuler="0" showWhiteSpace="0" zoomScale="85" zoomScaleNormal="85" zoomScalePageLayoutView="70" workbookViewId="0">
      <selection activeCell="N30" sqref="N30"/>
    </sheetView>
  </sheetViews>
  <sheetFormatPr baseColWidth="10" defaultColWidth="11.453125" defaultRowHeight="14.5" x14ac:dyDescent="0.35"/>
  <cols>
    <col min="1" max="2" width="11.453125" style="24"/>
    <col min="3" max="3" width="12.453125" style="24" customWidth="1"/>
    <col min="4" max="4" width="3.54296875" style="24" bestFit="1" customWidth="1"/>
    <col min="5" max="5" width="11.453125" style="24"/>
    <col min="6" max="6" width="13.1796875" style="24" customWidth="1"/>
    <col min="7" max="13" width="11.453125" style="24"/>
    <col min="14" max="14" width="14.1796875" style="24" customWidth="1"/>
    <col min="15" max="16384" width="11.453125" style="24"/>
  </cols>
  <sheetData>
    <row r="1" spans="1:14" x14ac:dyDescent="0.35">
      <c r="I1" s="137" t="s">
        <v>92</v>
      </c>
      <c r="J1" s="138"/>
      <c r="K1" s="138"/>
      <c r="L1" s="138"/>
      <c r="M1" s="138"/>
      <c r="N1" s="138"/>
    </row>
    <row r="2" spans="1:14" x14ac:dyDescent="0.35">
      <c r="I2" s="138"/>
      <c r="J2" s="138"/>
      <c r="K2" s="138"/>
      <c r="L2" s="138"/>
      <c r="M2" s="138"/>
      <c r="N2" s="138"/>
    </row>
    <row r="3" spans="1:14" x14ac:dyDescent="0.35">
      <c r="I3" s="138"/>
      <c r="J3" s="138"/>
      <c r="K3" s="138"/>
      <c r="L3" s="138"/>
      <c r="M3" s="138"/>
      <c r="N3" s="138"/>
    </row>
    <row r="4" spans="1:14" x14ac:dyDescent="0.35">
      <c r="I4" s="138"/>
      <c r="J4" s="138"/>
      <c r="K4" s="138"/>
      <c r="L4" s="138"/>
      <c r="M4" s="138"/>
      <c r="N4" s="138"/>
    </row>
    <row r="5" spans="1:14" x14ac:dyDescent="0.35">
      <c r="I5" s="138"/>
      <c r="J5" s="138"/>
      <c r="K5" s="138"/>
      <c r="L5" s="138"/>
      <c r="M5" s="138"/>
      <c r="N5" s="138"/>
    </row>
    <row r="6" spans="1:14" x14ac:dyDescent="0.35">
      <c r="I6" s="138"/>
      <c r="J6" s="138"/>
      <c r="K6" s="138"/>
      <c r="L6" s="138"/>
      <c r="M6" s="138"/>
      <c r="N6" s="138"/>
    </row>
    <row r="8" spans="1:14" ht="15" customHeight="1" x14ac:dyDescent="0.35">
      <c r="A8" s="142" t="s">
        <v>41</v>
      </c>
      <c r="B8" s="143"/>
      <c r="C8" s="143"/>
      <c r="D8" s="144"/>
      <c r="E8" s="139" t="s">
        <v>0</v>
      </c>
      <c r="F8" s="139"/>
      <c r="G8" s="139"/>
      <c r="H8" s="139"/>
      <c r="I8" s="139"/>
      <c r="J8" s="139"/>
      <c r="K8" s="139"/>
      <c r="L8" s="139"/>
      <c r="M8" s="139"/>
      <c r="N8" s="139"/>
    </row>
    <row r="9" spans="1:14" x14ac:dyDescent="0.35">
      <c r="A9" s="145"/>
      <c r="B9" s="146"/>
      <c r="C9" s="146"/>
      <c r="D9" s="147"/>
      <c r="E9" s="49" t="str">
        <f>+AND!E9</f>
        <v>M1 ambul. y taxis</v>
      </c>
      <c r="F9" s="49" t="str">
        <f>+AND!F9</f>
        <v>Resto M1</v>
      </c>
      <c r="G9" s="49" t="str">
        <f>+AND!G9</f>
        <v>L y Quads</v>
      </c>
      <c r="H9" s="49" t="str">
        <f>+AND!H9</f>
        <v>N1</v>
      </c>
      <c r="I9" s="49" t="str">
        <f>+AND!I9</f>
        <v>N2 y N3</v>
      </c>
      <c r="J9" s="49" t="str">
        <f>+AND!J9</f>
        <v>M2 y M3</v>
      </c>
      <c r="K9" s="49" t="str">
        <f>+AND!K9</f>
        <v>O</v>
      </c>
      <c r="L9" s="49" t="str">
        <f>+AND!L9</f>
        <v>T</v>
      </c>
      <c r="M9" s="49" t="str">
        <f>+AND!M9</f>
        <v>Resto</v>
      </c>
      <c r="N9" s="50" t="str">
        <f>+AND!N9</f>
        <v>TOTAL</v>
      </c>
    </row>
    <row r="10" spans="1:14" ht="15" customHeight="1" x14ac:dyDescent="0.35">
      <c r="A10" s="148"/>
      <c r="B10" s="149"/>
      <c r="C10" s="149"/>
      <c r="D10" s="150"/>
      <c r="E10" s="139" t="s">
        <v>9</v>
      </c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x14ac:dyDescent="0.35">
      <c r="A11" s="122" t="s">
        <v>12</v>
      </c>
      <c r="B11" s="122"/>
      <c r="C11" s="123"/>
      <c r="D11" s="25" t="s">
        <v>15</v>
      </c>
      <c r="E11" s="96">
        <v>1805</v>
      </c>
      <c r="F11" s="96">
        <v>316629</v>
      </c>
      <c r="G11" s="96">
        <v>6461</v>
      </c>
      <c r="H11" s="96">
        <v>48948</v>
      </c>
      <c r="I11" s="96">
        <v>7307</v>
      </c>
      <c r="J11" s="96">
        <v>1195</v>
      </c>
      <c r="K11" s="96">
        <v>2734</v>
      </c>
      <c r="L11" s="96">
        <v>441</v>
      </c>
      <c r="M11" s="96">
        <v>634</v>
      </c>
      <c r="N11" s="27">
        <f t="shared" ref="N11:N30" si="0">SUM(E11:M11)</f>
        <v>386154</v>
      </c>
    </row>
    <row r="12" spans="1:14" x14ac:dyDescent="0.35">
      <c r="A12" s="120" t="s">
        <v>13</v>
      </c>
      <c r="B12" s="120"/>
      <c r="C12" s="121"/>
      <c r="D12" s="28" t="s">
        <v>14</v>
      </c>
      <c r="E12" s="45">
        <v>113</v>
      </c>
      <c r="F12" s="45">
        <v>11587</v>
      </c>
      <c r="G12" s="45">
        <v>911</v>
      </c>
      <c r="H12" s="45">
        <v>1506</v>
      </c>
      <c r="I12" s="45">
        <v>355</v>
      </c>
      <c r="J12" s="45">
        <v>38</v>
      </c>
      <c r="K12" s="45">
        <v>231</v>
      </c>
      <c r="L12" s="45">
        <v>28</v>
      </c>
      <c r="M12" s="45">
        <v>63</v>
      </c>
      <c r="N12" s="30">
        <f t="shared" si="0"/>
        <v>14832</v>
      </c>
    </row>
    <row r="13" spans="1:14" x14ac:dyDescent="0.35">
      <c r="A13" s="122" t="s">
        <v>16</v>
      </c>
      <c r="B13" s="122"/>
      <c r="C13" s="123"/>
      <c r="D13" s="31" t="s">
        <v>15</v>
      </c>
      <c r="E13" s="96">
        <v>6958</v>
      </c>
      <c r="F13" s="96">
        <v>460246</v>
      </c>
      <c r="G13" s="96">
        <v>7118</v>
      </c>
      <c r="H13" s="96">
        <v>107442</v>
      </c>
      <c r="I13" s="96">
        <v>26896</v>
      </c>
      <c r="J13" s="96">
        <v>5938</v>
      </c>
      <c r="K13" s="96">
        <v>9392</v>
      </c>
      <c r="L13" s="96">
        <v>1229</v>
      </c>
      <c r="M13" s="96">
        <v>1520</v>
      </c>
      <c r="N13" s="27">
        <f t="shared" si="0"/>
        <v>626739</v>
      </c>
    </row>
    <row r="14" spans="1:14" x14ac:dyDescent="0.35">
      <c r="A14" s="120" t="s">
        <v>30</v>
      </c>
      <c r="B14" s="120"/>
      <c r="C14" s="121"/>
      <c r="D14" s="28" t="s">
        <v>14</v>
      </c>
      <c r="E14" s="45">
        <v>498</v>
      </c>
      <c r="F14" s="45">
        <v>30166</v>
      </c>
      <c r="G14" s="45">
        <v>2862</v>
      </c>
      <c r="H14" s="45">
        <v>8467</v>
      </c>
      <c r="I14" s="45">
        <v>3298</v>
      </c>
      <c r="J14" s="45">
        <v>574</v>
      </c>
      <c r="K14" s="45">
        <v>1337</v>
      </c>
      <c r="L14" s="45">
        <v>87</v>
      </c>
      <c r="M14" s="45">
        <v>127</v>
      </c>
      <c r="N14" s="30">
        <f t="shared" si="0"/>
        <v>47416</v>
      </c>
    </row>
    <row r="15" spans="1:14" x14ac:dyDescent="0.35">
      <c r="A15" s="122" t="s">
        <v>17</v>
      </c>
      <c r="B15" s="122"/>
      <c r="C15" s="123"/>
      <c r="D15" s="31" t="s">
        <v>15</v>
      </c>
      <c r="E15" s="96">
        <v>53</v>
      </c>
      <c r="F15" s="96">
        <v>4258</v>
      </c>
      <c r="G15" s="96">
        <v>242</v>
      </c>
      <c r="H15" s="96">
        <v>960</v>
      </c>
      <c r="I15" s="96">
        <v>56</v>
      </c>
      <c r="J15" s="96">
        <v>54</v>
      </c>
      <c r="K15" s="96">
        <v>0</v>
      </c>
      <c r="L15" s="96">
        <v>3</v>
      </c>
      <c r="M15" s="96">
        <v>3</v>
      </c>
      <c r="N15" s="27">
        <f t="shared" si="0"/>
        <v>5629</v>
      </c>
    </row>
    <row r="16" spans="1:14" x14ac:dyDescent="0.35">
      <c r="A16" s="120" t="s">
        <v>24</v>
      </c>
      <c r="B16" s="120"/>
      <c r="C16" s="121"/>
      <c r="D16" s="28" t="s">
        <v>14</v>
      </c>
      <c r="E16" s="45">
        <v>132</v>
      </c>
      <c r="F16" s="45">
        <v>14101</v>
      </c>
      <c r="G16" s="45">
        <v>967</v>
      </c>
      <c r="H16" s="45">
        <v>2573</v>
      </c>
      <c r="I16" s="45">
        <v>144</v>
      </c>
      <c r="J16" s="45">
        <v>208</v>
      </c>
      <c r="K16" s="45">
        <v>0</v>
      </c>
      <c r="L16" s="45">
        <v>1</v>
      </c>
      <c r="M16" s="45">
        <v>5</v>
      </c>
      <c r="N16" s="30">
        <f t="shared" si="0"/>
        <v>18131</v>
      </c>
    </row>
    <row r="17" spans="1:14" x14ac:dyDescent="0.35">
      <c r="A17" s="122" t="s">
        <v>18</v>
      </c>
      <c r="B17" s="122"/>
      <c r="C17" s="123"/>
      <c r="D17" s="31" t="s">
        <v>15</v>
      </c>
      <c r="E17" s="96">
        <v>7234</v>
      </c>
      <c r="F17" s="96">
        <v>647250</v>
      </c>
      <c r="G17" s="96">
        <v>9537</v>
      </c>
      <c r="H17" s="96">
        <v>144672</v>
      </c>
      <c r="I17" s="96">
        <v>28114</v>
      </c>
      <c r="J17" s="96">
        <v>5736</v>
      </c>
      <c r="K17" s="96">
        <v>14452</v>
      </c>
      <c r="L17" s="96">
        <v>962</v>
      </c>
      <c r="M17" s="96">
        <v>1481</v>
      </c>
      <c r="N17" s="27">
        <f t="shared" si="0"/>
        <v>859438</v>
      </c>
    </row>
    <row r="18" spans="1:14" x14ac:dyDescent="0.35">
      <c r="A18" s="120" t="s">
        <v>25</v>
      </c>
      <c r="B18" s="120"/>
      <c r="C18" s="121"/>
      <c r="D18" s="28" t="s">
        <v>14</v>
      </c>
      <c r="E18" s="45">
        <v>1746</v>
      </c>
      <c r="F18" s="45">
        <v>144618</v>
      </c>
      <c r="G18" s="45">
        <v>12245</v>
      </c>
      <c r="H18" s="45">
        <v>28393</v>
      </c>
      <c r="I18" s="45">
        <v>5074</v>
      </c>
      <c r="J18" s="45">
        <v>627</v>
      </c>
      <c r="K18" s="45">
        <v>2906</v>
      </c>
      <c r="L18" s="45">
        <v>295</v>
      </c>
      <c r="M18" s="45">
        <v>400</v>
      </c>
      <c r="N18" s="30">
        <f t="shared" si="0"/>
        <v>196304</v>
      </c>
    </row>
    <row r="19" spans="1:14" x14ac:dyDescent="0.35">
      <c r="A19" s="122" t="s">
        <v>19</v>
      </c>
      <c r="B19" s="122"/>
      <c r="C19" s="123"/>
      <c r="D19" s="31" t="s">
        <v>15</v>
      </c>
      <c r="E19" s="96">
        <v>1098</v>
      </c>
      <c r="F19" s="96">
        <v>14778</v>
      </c>
      <c r="G19" s="96">
        <v>1</v>
      </c>
      <c r="H19" s="96">
        <v>4400</v>
      </c>
      <c r="I19" s="96">
        <v>10873</v>
      </c>
      <c r="J19" s="96">
        <v>6232</v>
      </c>
      <c r="K19" s="96">
        <v>0</v>
      </c>
      <c r="L19" s="96">
        <v>0</v>
      </c>
      <c r="M19" s="96">
        <v>6</v>
      </c>
      <c r="N19" s="27">
        <f t="shared" si="0"/>
        <v>37388</v>
      </c>
    </row>
    <row r="20" spans="1:14" x14ac:dyDescent="0.35">
      <c r="A20" s="120" t="s">
        <v>26</v>
      </c>
      <c r="B20" s="120"/>
      <c r="C20" s="121"/>
      <c r="D20" s="28" t="s">
        <v>14</v>
      </c>
      <c r="E20" s="45">
        <v>4786</v>
      </c>
      <c r="F20" s="45">
        <v>171479</v>
      </c>
      <c r="G20" s="45">
        <v>5232</v>
      </c>
      <c r="H20" s="45">
        <v>25293</v>
      </c>
      <c r="I20" s="45">
        <v>2445</v>
      </c>
      <c r="J20" s="45">
        <v>879</v>
      </c>
      <c r="K20" s="45">
        <v>0</v>
      </c>
      <c r="L20" s="45">
        <v>0</v>
      </c>
      <c r="M20" s="45">
        <v>68</v>
      </c>
      <c r="N20" s="30">
        <f t="shared" si="0"/>
        <v>210182</v>
      </c>
    </row>
    <row r="21" spans="1:14" x14ac:dyDescent="0.35">
      <c r="A21" s="122" t="s">
        <v>20</v>
      </c>
      <c r="B21" s="122"/>
      <c r="C21" s="123"/>
      <c r="D21" s="31" t="s">
        <v>15</v>
      </c>
      <c r="E21" s="96">
        <v>1474</v>
      </c>
      <c r="F21" s="96">
        <v>98940</v>
      </c>
      <c r="G21" s="96">
        <v>549</v>
      </c>
      <c r="H21" s="96">
        <v>26658</v>
      </c>
      <c r="I21" s="96">
        <v>10532</v>
      </c>
      <c r="J21" s="96">
        <v>1863</v>
      </c>
      <c r="K21" s="96">
        <v>8902</v>
      </c>
      <c r="L21" s="96">
        <v>9</v>
      </c>
      <c r="M21" s="96">
        <v>130</v>
      </c>
      <c r="N21" s="27">
        <f t="shared" si="0"/>
        <v>149057</v>
      </c>
    </row>
    <row r="22" spans="1:14" x14ac:dyDescent="0.35">
      <c r="A22" s="120" t="s">
        <v>27</v>
      </c>
      <c r="B22" s="120"/>
      <c r="C22" s="121"/>
      <c r="D22" s="28" t="s">
        <v>14</v>
      </c>
      <c r="E22" s="45">
        <v>320</v>
      </c>
      <c r="F22" s="45">
        <v>31591</v>
      </c>
      <c r="G22" s="45">
        <v>1974</v>
      </c>
      <c r="H22" s="45">
        <v>8312</v>
      </c>
      <c r="I22" s="45">
        <v>5581</v>
      </c>
      <c r="J22" s="45">
        <v>635</v>
      </c>
      <c r="K22" s="45">
        <v>4082</v>
      </c>
      <c r="L22" s="45">
        <v>5</v>
      </c>
      <c r="M22" s="45">
        <v>66</v>
      </c>
      <c r="N22" s="30">
        <f t="shared" si="0"/>
        <v>52566</v>
      </c>
    </row>
    <row r="23" spans="1:14" x14ac:dyDescent="0.35">
      <c r="A23" s="140" t="s">
        <v>33</v>
      </c>
      <c r="B23" s="140"/>
      <c r="C23" s="141"/>
      <c r="D23" s="31" t="s">
        <v>15</v>
      </c>
      <c r="E23" s="96">
        <v>153</v>
      </c>
      <c r="F23" s="96">
        <v>28698</v>
      </c>
      <c r="G23" s="96">
        <v>138</v>
      </c>
      <c r="H23" s="96">
        <v>6999</v>
      </c>
      <c r="I23" s="96">
        <v>1834</v>
      </c>
      <c r="J23" s="96">
        <v>739</v>
      </c>
      <c r="K23" s="96">
        <v>2</v>
      </c>
      <c r="L23" s="96">
        <v>159</v>
      </c>
      <c r="M23" s="96">
        <v>151</v>
      </c>
      <c r="N23" s="27">
        <f t="shared" si="0"/>
        <v>38873</v>
      </c>
    </row>
    <row r="24" spans="1:14" x14ac:dyDescent="0.35">
      <c r="A24" s="120" t="s">
        <v>28</v>
      </c>
      <c r="B24" s="120"/>
      <c r="C24" s="121"/>
      <c r="D24" s="28" t="s">
        <v>14</v>
      </c>
      <c r="E24" s="45">
        <v>166</v>
      </c>
      <c r="F24" s="45">
        <v>16217</v>
      </c>
      <c r="G24" s="45">
        <v>278</v>
      </c>
      <c r="H24" s="45">
        <v>2787</v>
      </c>
      <c r="I24" s="45">
        <v>707</v>
      </c>
      <c r="J24" s="45">
        <v>95</v>
      </c>
      <c r="K24" s="45">
        <v>0</v>
      </c>
      <c r="L24" s="45">
        <v>16</v>
      </c>
      <c r="M24" s="45">
        <v>49</v>
      </c>
      <c r="N24" s="30">
        <f t="shared" si="0"/>
        <v>20315</v>
      </c>
    </row>
    <row r="25" spans="1:14" x14ac:dyDescent="0.35">
      <c r="A25" s="122" t="s">
        <v>21</v>
      </c>
      <c r="B25" s="122"/>
      <c r="C25" s="123"/>
      <c r="D25" s="31" t="s">
        <v>15</v>
      </c>
      <c r="E25" s="96">
        <v>867</v>
      </c>
      <c r="F25" s="96">
        <v>29111</v>
      </c>
      <c r="G25" s="96">
        <v>1939</v>
      </c>
      <c r="H25" s="96">
        <v>5830</v>
      </c>
      <c r="I25" s="96">
        <v>690</v>
      </c>
      <c r="J25" s="96">
        <v>155</v>
      </c>
      <c r="K25" s="96">
        <v>661</v>
      </c>
      <c r="L25" s="96">
        <v>195</v>
      </c>
      <c r="M25" s="96">
        <v>255</v>
      </c>
      <c r="N25" s="27">
        <f t="shared" si="0"/>
        <v>39703</v>
      </c>
    </row>
    <row r="26" spans="1:14" x14ac:dyDescent="0.35">
      <c r="A26" s="120" t="s">
        <v>29</v>
      </c>
      <c r="B26" s="120"/>
      <c r="C26" s="121"/>
      <c r="D26" s="28" t="s">
        <v>14</v>
      </c>
      <c r="E26" s="45">
        <v>1931</v>
      </c>
      <c r="F26" s="45">
        <v>117682</v>
      </c>
      <c r="G26" s="45">
        <v>3071</v>
      </c>
      <c r="H26" s="45">
        <v>13992</v>
      </c>
      <c r="I26" s="45">
        <v>2447</v>
      </c>
      <c r="J26" s="45">
        <v>606</v>
      </c>
      <c r="K26" s="45">
        <v>1698</v>
      </c>
      <c r="L26" s="45">
        <v>14</v>
      </c>
      <c r="M26" s="45">
        <v>92</v>
      </c>
      <c r="N26" s="30">
        <f t="shared" si="0"/>
        <v>141533</v>
      </c>
    </row>
    <row r="27" spans="1:14" x14ac:dyDescent="0.35">
      <c r="A27" s="122" t="s">
        <v>22</v>
      </c>
      <c r="B27" s="122"/>
      <c r="C27" s="123"/>
      <c r="D27" s="31" t="s">
        <v>15</v>
      </c>
      <c r="E27" s="96">
        <v>3072</v>
      </c>
      <c r="F27" s="96">
        <v>481982</v>
      </c>
      <c r="G27" s="96">
        <v>2504</v>
      </c>
      <c r="H27" s="96">
        <v>108975</v>
      </c>
      <c r="I27" s="96">
        <v>20359</v>
      </c>
      <c r="J27" s="96">
        <v>3650</v>
      </c>
      <c r="K27" s="96">
        <v>0</v>
      </c>
      <c r="L27" s="96">
        <v>330</v>
      </c>
      <c r="M27" s="96">
        <v>536</v>
      </c>
      <c r="N27" s="27">
        <f t="shared" si="0"/>
        <v>621408</v>
      </c>
    </row>
    <row r="28" spans="1:14" x14ac:dyDescent="0.35">
      <c r="A28" s="120" t="s">
        <v>31</v>
      </c>
      <c r="B28" s="120"/>
      <c r="C28" s="121"/>
      <c r="D28" s="28" t="s">
        <v>14</v>
      </c>
      <c r="E28" s="45">
        <v>338</v>
      </c>
      <c r="F28" s="45">
        <v>14848</v>
      </c>
      <c r="G28" s="45">
        <v>685</v>
      </c>
      <c r="H28" s="45">
        <v>3249</v>
      </c>
      <c r="I28" s="45">
        <v>332</v>
      </c>
      <c r="J28" s="45">
        <v>83</v>
      </c>
      <c r="K28" s="45">
        <v>2</v>
      </c>
      <c r="L28" s="45">
        <v>4</v>
      </c>
      <c r="M28" s="45">
        <v>9</v>
      </c>
      <c r="N28" s="30">
        <f t="shared" si="0"/>
        <v>19550</v>
      </c>
    </row>
    <row r="29" spans="1:14" x14ac:dyDescent="0.35">
      <c r="A29" s="122" t="s">
        <v>23</v>
      </c>
      <c r="B29" s="122"/>
      <c r="C29" s="123"/>
      <c r="D29" s="31" t="s">
        <v>15</v>
      </c>
      <c r="E29" s="96">
        <v>22</v>
      </c>
      <c r="F29" s="96">
        <v>9</v>
      </c>
      <c r="G29" s="96">
        <v>307</v>
      </c>
      <c r="H29" s="96">
        <v>0</v>
      </c>
      <c r="I29" s="96">
        <v>0</v>
      </c>
      <c r="J29" s="96">
        <v>467</v>
      </c>
      <c r="K29" s="96">
        <v>0</v>
      </c>
      <c r="L29" s="96">
        <v>0</v>
      </c>
      <c r="M29" s="96">
        <v>0</v>
      </c>
      <c r="N29" s="27">
        <f t="shared" si="0"/>
        <v>805</v>
      </c>
    </row>
    <row r="30" spans="1:14" x14ac:dyDescent="0.35">
      <c r="A30" s="120" t="s">
        <v>32</v>
      </c>
      <c r="B30" s="120"/>
      <c r="C30" s="121"/>
      <c r="D30" s="28" t="s">
        <v>14</v>
      </c>
      <c r="E30" s="45">
        <v>83</v>
      </c>
      <c r="F30" s="45">
        <v>6281</v>
      </c>
      <c r="G30" s="45">
        <v>2488</v>
      </c>
      <c r="H30" s="45">
        <v>1897</v>
      </c>
      <c r="I30" s="45">
        <v>1985</v>
      </c>
      <c r="J30" s="45">
        <v>624</v>
      </c>
      <c r="K30" s="45">
        <v>123</v>
      </c>
      <c r="L30" s="45">
        <v>9</v>
      </c>
      <c r="M30" s="45">
        <v>18</v>
      </c>
      <c r="N30" s="30">
        <f t="shared" si="0"/>
        <v>13508</v>
      </c>
    </row>
    <row r="31" spans="1:14" x14ac:dyDescent="0.35">
      <c r="A31" s="126" t="s">
        <v>34</v>
      </c>
      <c r="B31" s="126"/>
      <c r="C31" s="127"/>
      <c r="D31" s="32" t="s">
        <v>15</v>
      </c>
      <c r="E31" s="93">
        <f t="shared" ref="E31:M31" si="1">E11+E13+E15+E17+E19+E21+E23+E25+E27+E29</f>
        <v>22736</v>
      </c>
      <c r="F31" s="93">
        <f t="shared" si="1"/>
        <v>2081901</v>
      </c>
      <c r="G31" s="93">
        <f t="shared" si="1"/>
        <v>28796</v>
      </c>
      <c r="H31" s="93">
        <f t="shared" si="1"/>
        <v>454884</v>
      </c>
      <c r="I31" s="93">
        <f t="shared" si="1"/>
        <v>106661</v>
      </c>
      <c r="J31" s="93">
        <f t="shared" si="1"/>
        <v>26029</v>
      </c>
      <c r="K31" s="93">
        <f t="shared" si="1"/>
        <v>36143</v>
      </c>
      <c r="L31" s="93">
        <f t="shared" si="1"/>
        <v>3328</v>
      </c>
      <c r="M31" s="93">
        <f t="shared" si="1"/>
        <v>4716</v>
      </c>
      <c r="N31" s="27">
        <f t="shared" ref="N31" si="2">N11+N13+N15+N17+N19+N21+N23+N25+N27+N29</f>
        <v>2765194</v>
      </c>
    </row>
    <row r="32" spans="1:14" x14ac:dyDescent="0.35">
      <c r="A32" s="126"/>
      <c r="B32" s="126"/>
      <c r="C32" s="127"/>
      <c r="D32" s="33" t="s">
        <v>14</v>
      </c>
      <c r="E32" s="94">
        <f t="shared" ref="E32:M32" si="3">E12+E14+E16+E18+E20+E22+E24+E26+E28+E30</f>
        <v>10113</v>
      </c>
      <c r="F32" s="94">
        <f t="shared" si="3"/>
        <v>558570</v>
      </c>
      <c r="G32" s="94">
        <f t="shared" si="3"/>
        <v>30713</v>
      </c>
      <c r="H32" s="94">
        <f t="shared" si="3"/>
        <v>96469</v>
      </c>
      <c r="I32" s="94">
        <f t="shared" si="3"/>
        <v>22368</v>
      </c>
      <c r="J32" s="94">
        <f t="shared" si="3"/>
        <v>4369</v>
      </c>
      <c r="K32" s="94">
        <f t="shared" si="3"/>
        <v>10379</v>
      </c>
      <c r="L32" s="94">
        <f t="shared" si="3"/>
        <v>459</v>
      </c>
      <c r="M32" s="94">
        <f t="shared" si="3"/>
        <v>897</v>
      </c>
      <c r="N32" s="30">
        <f t="shared" ref="N32" si="4">N12+N14+N16+N18+N20+N22+N24+N26+N28+N30</f>
        <v>734337</v>
      </c>
    </row>
    <row r="33" spans="1:14" x14ac:dyDescent="0.35">
      <c r="A33" s="130" t="s">
        <v>40</v>
      </c>
      <c r="B33" s="128" t="s">
        <v>38</v>
      </c>
      <c r="C33" s="133" t="s">
        <v>35</v>
      </c>
      <c r="D33" s="134"/>
      <c r="E33" s="97">
        <v>23809</v>
      </c>
      <c r="F33" s="97">
        <v>1629082</v>
      </c>
      <c r="G33" s="97">
        <v>97414</v>
      </c>
      <c r="H33" s="97">
        <v>153018</v>
      </c>
      <c r="I33" s="97">
        <v>31503</v>
      </c>
      <c r="J33" s="97">
        <v>9978</v>
      </c>
      <c r="K33" s="97">
        <v>19063</v>
      </c>
      <c r="L33" s="97">
        <v>2048</v>
      </c>
      <c r="M33" s="97">
        <v>3128</v>
      </c>
      <c r="N33" s="34">
        <f>SUM(E33:M33)</f>
        <v>1969043</v>
      </c>
    </row>
    <row r="34" spans="1:14" x14ac:dyDescent="0.35">
      <c r="A34" s="131"/>
      <c r="B34" s="129"/>
      <c r="C34" s="135" t="s">
        <v>36</v>
      </c>
      <c r="D34" s="136"/>
      <c r="E34" s="53">
        <v>5026</v>
      </c>
      <c r="F34" s="53">
        <v>328611</v>
      </c>
      <c r="G34" s="53">
        <v>17926</v>
      </c>
      <c r="H34" s="53">
        <v>46068</v>
      </c>
      <c r="I34" s="53">
        <v>9304</v>
      </c>
      <c r="J34" s="53">
        <v>2116</v>
      </c>
      <c r="K34" s="53">
        <v>4439</v>
      </c>
      <c r="L34" s="53">
        <v>288</v>
      </c>
      <c r="M34" s="53">
        <v>461</v>
      </c>
      <c r="N34" s="35">
        <f>SUM(E34:M34)</f>
        <v>414239</v>
      </c>
    </row>
    <row r="35" spans="1:14" x14ac:dyDescent="0.35">
      <c r="A35" s="131"/>
      <c r="B35" s="129"/>
      <c r="C35" s="124" t="s">
        <v>37</v>
      </c>
      <c r="D35" s="125"/>
      <c r="E35" s="95">
        <f t="shared" ref="E35:N35" si="5">E34/(E33+E34)</f>
        <v>0.17430206346453961</v>
      </c>
      <c r="F35" s="95">
        <f t="shared" si="5"/>
        <v>0.16785624712352754</v>
      </c>
      <c r="G35" s="95">
        <f t="shared" si="5"/>
        <v>0.15541876192127624</v>
      </c>
      <c r="H35" s="95">
        <f t="shared" si="5"/>
        <v>0.23139748651336609</v>
      </c>
      <c r="I35" s="95">
        <f t="shared" si="5"/>
        <v>0.22800009802239812</v>
      </c>
      <c r="J35" s="95">
        <f t="shared" si="5"/>
        <v>0.17496279146684307</v>
      </c>
      <c r="K35" s="95">
        <f t="shared" si="5"/>
        <v>0.18887754233682238</v>
      </c>
      <c r="L35" s="95">
        <f t="shared" si="5"/>
        <v>0.12328767123287671</v>
      </c>
      <c r="M35" s="95">
        <f t="shared" si="5"/>
        <v>0.1284480356645305</v>
      </c>
      <c r="N35" s="36">
        <f t="shared" si="5"/>
        <v>0.17381031703340183</v>
      </c>
    </row>
    <row r="36" spans="1:14" x14ac:dyDescent="0.35">
      <c r="A36" s="131"/>
      <c r="B36" s="128" t="s">
        <v>39</v>
      </c>
      <c r="C36" s="133" t="s">
        <v>35</v>
      </c>
      <c r="D36" s="134"/>
      <c r="E36" s="54">
        <v>5026</v>
      </c>
      <c r="F36" s="54">
        <v>317863</v>
      </c>
      <c r="G36" s="54">
        <v>16656</v>
      </c>
      <c r="H36" s="54">
        <v>44614</v>
      </c>
      <c r="I36" s="54">
        <v>9026</v>
      </c>
      <c r="J36" s="54">
        <v>2102</v>
      </c>
      <c r="K36" s="54">
        <v>4098</v>
      </c>
      <c r="L36" s="54">
        <v>273</v>
      </c>
      <c r="M36" s="54">
        <v>446</v>
      </c>
      <c r="N36" s="37">
        <f>SUM(E36:M36)</f>
        <v>400104</v>
      </c>
    </row>
    <row r="37" spans="1:14" x14ac:dyDescent="0.35">
      <c r="A37" s="131"/>
      <c r="B37" s="129"/>
      <c r="C37" s="135" t="s">
        <v>36</v>
      </c>
      <c r="D37" s="136"/>
      <c r="E37" s="53">
        <v>276</v>
      </c>
      <c r="F37" s="53">
        <v>19320</v>
      </c>
      <c r="G37" s="53">
        <v>838</v>
      </c>
      <c r="H37" s="53">
        <v>3193</v>
      </c>
      <c r="I37" s="53">
        <v>1016</v>
      </c>
      <c r="J37" s="53">
        <v>134</v>
      </c>
      <c r="K37" s="53">
        <v>658</v>
      </c>
      <c r="L37" s="53">
        <v>1</v>
      </c>
      <c r="M37" s="53">
        <v>17</v>
      </c>
      <c r="N37" s="35">
        <f>SUM(E37:M37)</f>
        <v>25453</v>
      </c>
    </row>
    <row r="38" spans="1:14" ht="15" customHeight="1" x14ac:dyDescent="0.35">
      <c r="A38" s="132"/>
      <c r="B38" s="129"/>
      <c r="C38" s="124" t="s">
        <v>37</v>
      </c>
      <c r="D38" s="125"/>
      <c r="E38" s="36">
        <f t="shared" ref="E38:N38" si="6">E37/(E37+E36)</f>
        <v>5.2055827989437947E-2</v>
      </c>
      <c r="F38" s="36">
        <f t="shared" si="6"/>
        <v>5.7298262367912974E-2</v>
      </c>
      <c r="G38" s="36">
        <f t="shared" si="6"/>
        <v>4.7902137875843145E-2</v>
      </c>
      <c r="H38" s="36">
        <f t="shared" si="6"/>
        <v>6.6789382308030207E-2</v>
      </c>
      <c r="I38" s="36">
        <f t="shared" si="6"/>
        <v>0.10117506472814181</v>
      </c>
      <c r="J38" s="36">
        <f t="shared" si="6"/>
        <v>5.9928443649373879E-2</v>
      </c>
      <c r="K38" s="36">
        <f t="shared" si="6"/>
        <v>0.13835155592935239</v>
      </c>
      <c r="L38" s="36">
        <f t="shared" si="6"/>
        <v>3.6496350364963502E-3</v>
      </c>
      <c r="M38" s="36">
        <f t="shared" si="6"/>
        <v>3.6717062634989202E-2</v>
      </c>
      <c r="N38" s="36">
        <f t="shared" si="6"/>
        <v>5.9811024140126942E-2</v>
      </c>
    </row>
  </sheetData>
  <customSheetViews>
    <customSheetView guid="{63A9D80A-8E4A-4F33-B584-5ACED899AD49}" showPageBreaks="1" showGridLines="0" fitToPage="1" view="pageLayout" showRuler="0" topLeftCell="A4">
      <selection activeCell="I7" sqref="I7"/>
      <pageMargins left="0.70866141732283472" right="0" top="1.1811023622047245" bottom="0.74803149606299213" header="3.937007874015748E-2" footer="0.31496062992125984"/>
      <pageSetup paperSize="9" scale="80" orientation="landscape" r:id="rId1"/>
      <headerFooter differentFirst="1"/>
    </customSheetView>
  </customSheetViews>
  <mergeCells count="34">
    <mergeCell ref="A18:C18"/>
    <mergeCell ref="I1:N6"/>
    <mergeCell ref="A8:D10"/>
    <mergeCell ref="E8:N8"/>
    <mergeCell ref="E10:N10"/>
    <mergeCell ref="A11:C11"/>
    <mergeCell ref="A12:C12"/>
    <mergeCell ref="A13:C13"/>
    <mergeCell ref="A14:C14"/>
    <mergeCell ref="A15:C15"/>
    <mergeCell ref="A16:C16"/>
    <mergeCell ref="A17:C17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9:C29"/>
    <mergeCell ref="A28:C28"/>
    <mergeCell ref="A31:C32"/>
    <mergeCell ref="A33:A38"/>
    <mergeCell ref="B33:B35"/>
    <mergeCell ref="C33:D33"/>
    <mergeCell ref="C34:D34"/>
    <mergeCell ref="C35:D35"/>
    <mergeCell ref="B36:B38"/>
    <mergeCell ref="C36:D36"/>
    <mergeCell ref="C37:D37"/>
    <mergeCell ref="C38:D38"/>
  </mergeCells>
  <printOptions gridLines="1"/>
  <pageMargins left="0.70866141732283472" right="0" top="1.1811023622047245" bottom="0.74803149606299213" header="3.937007874015748E-2" footer="0.31496062992125984"/>
  <pageSetup paperSize="9" scale="81" orientation="landscape" r:id="rId2"/>
  <headerFooter differentFirst="1">
    <oddHeader>&amp;R&amp;G</oddHeader>
  </headerFooter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 fitToPage="1"/>
  </sheetPr>
  <dimension ref="A1:N38"/>
  <sheetViews>
    <sheetView showGridLines="0" showRuler="0" zoomScale="70" zoomScaleNormal="70" workbookViewId="0">
      <selection activeCell="I7" sqref="I7"/>
    </sheetView>
  </sheetViews>
  <sheetFormatPr baseColWidth="10" defaultColWidth="11.453125" defaultRowHeight="14.5" x14ac:dyDescent="0.35"/>
  <cols>
    <col min="1" max="2" width="11.453125" style="24"/>
    <col min="3" max="3" width="12.453125" style="24" customWidth="1"/>
    <col min="4" max="4" width="3.54296875" style="24" bestFit="1" customWidth="1"/>
    <col min="5" max="5" width="11.453125" style="24"/>
    <col min="6" max="6" width="13.1796875" style="24" customWidth="1"/>
    <col min="7" max="13" width="11.453125" style="24"/>
    <col min="14" max="14" width="14.1796875" style="24" customWidth="1"/>
    <col min="15" max="16384" width="11.453125" style="24"/>
  </cols>
  <sheetData>
    <row r="1" spans="1:14" x14ac:dyDescent="0.35">
      <c r="I1" s="137" t="s">
        <v>93</v>
      </c>
      <c r="J1" s="138"/>
      <c r="K1" s="138"/>
      <c r="L1" s="138"/>
      <c r="M1" s="138"/>
      <c r="N1" s="138"/>
    </row>
    <row r="2" spans="1:14" x14ac:dyDescent="0.35">
      <c r="I2" s="138"/>
      <c r="J2" s="138"/>
      <c r="K2" s="138"/>
      <c r="L2" s="138"/>
      <c r="M2" s="138"/>
      <c r="N2" s="138"/>
    </row>
    <row r="3" spans="1:14" x14ac:dyDescent="0.35">
      <c r="I3" s="138"/>
      <c r="J3" s="138"/>
      <c r="K3" s="138"/>
      <c r="L3" s="138"/>
      <c r="M3" s="138"/>
      <c r="N3" s="138"/>
    </row>
    <row r="4" spans="1:14" x14ac:dyDescent="0.35">
      <c r="I4" s="138"/>
      <c r="J4" s="138"/>
      <c r="K4" s="138"/>
      <c r="L4" s="138"/>
      <c r="M4" s="138"/>
      <c r="N4" s="138"/>
    </row>
    <row r="5" spans="1:14" x14ac:dyDescent="0.35">
      <c r="I5" s="138"/>
      <c r="J5" s="138"/>
      <c r="K5" s="138"/>
      <c r="L5" s="138"/>
      <c r="M5" s="138"/>
      <c r="N5" s="138"/>
    </row>
    <row r="6" spans="1:14" x14ac:dyDescent="0.35">
      <c r="I6" s="138"/>
      <c r="J6" s="138"/>
      <c r="K6" s="138"/>
      <c r="L6" s="138"/>
      <c r="M6" s="138"/>
      <c r="N6" s="138"/>
    </row>
    <row r="8" spans="1:14" ht="15" customHeight="1" x14ac:dyDescent="0.35">
      <c r="A8" s="142" t="s">
        <v>41</v>
      </c>
      <c r="B8" s="143"/>
      <c r="C8" s="143"/>
      <c r="D8" s="144"/>
      <c r="E8" s="139" t="s">
        <v>0</v>
      </c>
      <c r="F8" s="139"/>
      <c r="G8" s="139"/>
      <c r="H8" s="139"/>
      <c r="I8" s="139"/>
      <c r="J8" s="139"/>
      <c r="K8" s="139"/>
      <c r="L8" s="139"/>
      <c r="M8" s="139"/>
      <c r="N8" s="139"/>
    </row>
    <row r="9" spans="1:14" x14ac:dyDescent="0.35">
      <c r="A9" s="145"/>
      <c r="B9" s="146"/>
      <c r="C9" s="146"/>
      <c r="D9" s="147"/>
      <c r="E9" s="49" t="str">
        <f>+AND!E9</f>
        <v>M1 ambul. y taxis</v>
      </c>
      <c r="F9" s="49" t="str">
        <f>+AND!F9</f>
        <v>Resto M1</v>
      </c>
      <c r="G9" s="49" t="str">
        <f>+AND!G9</f>
        <v>L y Quads</v>
      </c>
      <c r="H9" s="49" t="str">
        <f>+AND!H9</f>
        <v>N1</v>
      </c>
      <c r="I9" s="49" t="str">
        <f>+AND!I9</f>
        <v>N2 y N3</v>
      </c>
      <c r="J9" s="49" t="str">
        <f>+AND!J9</f>
        <v>M2 y M3</v>
      </c>
      <c r="K9" s="49" t="str">
        <f>+AND!K9</f>
        <v>O</v>
      </c>
      <c r="L9" s="49" t="str">
        <f>+AND!L9</f>
        <v>T</v>
      </c>
      <c r="M9" s="49" t="str">
        <f>+AND!M9</f>
        <v>Resto</v>
      </c>
      <c r="N9" s="50" t="str">
        <f>+AND!N9</f>
        <v>TOTAL</v>
      </c>
    </row>
    <row r="10" spans="1:14" ht="15" customHeight="1" x14ac:dyDescent="0.35">
      <c r="A10" s="148"/>
      <c r="B10" s="149"/>
      <c r="C10" s="149"/>
      <c r="D10" s="150"/>
      <c r="E10" s="139" t="s">
        <v>9</v>
      </c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x14ac:dyDescent="0.35">
      <c r="A11" s="122" t="s">
        <v>12</v>
      </c>
      <c r="B11" s="122"/>
      <c r="C11" s="123"/>
      <c r="D11" s="25" t="s">
        <v>15</v>
      </c>
      <c r="E11" s="44">
        <v>17</v>
      </c>
      <c r="F11" s="44">
        <v>3619</v>
      </c>
      <c r="G11" s="44">
        <v>168</v>
      </c>
      <c r="H11" s="44">
        <v>486</v>
      </c>
      <c r="I11" s="44">
        <v>50</v>
      </c>
      <c r="J11" s="44">
        <v>5</v>
      </c>
      <c r="K11" s="44">
        <v>0</v>
      </c>
      <c r="L11" s="44">
        <v>0</v>
      </c>
      <c r="M11" s="44">
        <v>3</v>
      </c>
      <c r="N11" s="27">
        <f>SUM(E11:M11)</f>
        <v>4348</v>
      </c>
    </row>
    <row r="12" spans="1:14" x14ac:dyDescent="0.35">
      <c r="A12" s="120" t="s">
        <v>13</v>
      </c>
      <c r="B12" s="120"/>
      <c r="C12" s="121"/>
      <c r="D12" s="28" t="s">
        <v>14</v>
      </c>
      <c r="E12" s="45">
        <v>7</v>
      </c>
      <c r="F12" s="45">
        <v>504</v>
      </c>
      <c r="G12" s="45">
        <v>64</v>
      </c>
      <c r="H12" s="45">
        <v>74</v>
      </c>
      <c r="I12" s="45">
        <v>11</v>
      </c>
      <c r="J12" s="45">
        <v>0</v>
      </c>
      <c r="K12" s="45">
        <v>0</v>
      </c>
      <c r="L12" s="45">
        <v>2</v>
      </c>
      <c r="M12" s="45">
        <v>3</v>
      </c>
      <c r="N12" s="30">
        <f t="shared" ref="N12:N30" si="0">SUM(E12:M12)</f>
        <v>665</v>
      </c>
    </row>
    <row r="13" spans="1:14" x14ac:dyDescent="0.35">
      <c r="A13" s="122" t="s">
        <v>16</v>
      </c>
      <c r="B13" s="122"/>
      <c r="C13" s="123"/>
      <c r="D13" s="31" t="s">
        <v>15</v>
      </c>
      <c r="E13" s="44">
        <v>99</v>
      </c>
      <c r="F13" s="44">
        <v>4930</v>
      </c>
      <c r="G13" s="44">
        <v>146</v>
      </c>
      <c r="H13" s="44">
        <v>1030</v>
      </c>
      <c r="I13" s="44">
        <v>180</v>
      </c>
      <c r="J13" s="44">
        <v>9</v>
      </c>
      <c r="K13" s="44">
        <v>0</v>
      </c>
      <c r="L13" s="44">
        <v>2</v>
      </c>
      <c r="M13" s="44">
        <v>10</v>
      </c>
      <c r="N13" s="27">
        <f t="shared" si="0"/>
        <v>6406</v>
      </c>
    </row>
    <row r="14" spans="1:14" x14ac:dyDescent="0.35">
      <c r="A14" s="120" t="s">
        <v>30</v>
      </c>
      <c r="B14" s="120"/>
      <c r="C14" s="121"/>
      <c r="D14" s="28" t="s">
        <v>14</v>
      </c>
      <c r="E14" s="45">
        <v>58</v>
      </c>
      <c r="F14" s="45">
        <v>1119</v>
      </c>
      <c r="G14" s="45">
        <v>72</v>
      </c>
      <c r="H14" s="45">
        <v>284</v>
      </c>
      <c r="I14" s="45">
        <v>117</v>
      </c>
      <c r="J14" s="45">
        <v>10</v>
      </c>
      <c r="K14" s="45">
        <v>0</v>
      </c>
      <c r="L14" s="45">
        <v>2</v>
      </c>
      <c r="M14" s="45">
        <v>19</v>
      </c>
      <c r="N14" s="30">
        <f t="shared" si="0"/>
        <v>1681</v>
      </c>
    </row>
    <row r="15" spans="1:14" x14ac:dyDescent="0.35">
      <c r="A15" s="122" t="s">
        <v>17</v>
      </c>
      <c r="B15" s="122"/>
      <c r="C15" s="123"/>
      <c r="D15" s="31" t="s">
        <v>15</v>
      </c>
      <c r="E15" s="44">
        <v>0</v>
      </c>
      <c r="F15" s="44">
        <v>140</v>
      </c>
      <c r="G15" s="44">
        <v>2</v>
      </c>
      <c r="H15" s="44">
        <v>33</v>
      </c>
      <c r="I15" s="44">
        <v>1</v>
      </c>
      <c r="J15" s="44">
        <v>0</v>
      </c>
      <c r="K15" s="44">
        <v>0</v>
      </c>
      <c r="L15" s="44">
        <v>0</v>
      </c>
      <c r="M15" s="44">
        <v>0</v>
      </c>
      <c r="N15" s="27">
        <f t="shared" si="0"/>
        <v>176</v>
      </c>
    </row>
    <row r="16" spans="1:14" x14ac:dyDescent="0.35">
      <c r="A16" s="120" t="s">
        <v>24</v>
      </c>
      <c r="B16" s="120"/>
      <c r="C16" s="121"/>
      <c r="D16" s="28" t="s">
        <v>14</v>
      </c>
      <c r="E16" s="45">
        <v>0</v>
      </c>
      <c r="F16" s="45">
        <v>932</v>
      </c>
      <c r="G16" s="45">
        <v>8</v>
      </c>
      <c r="H16" s="45">
        <v>194</v>
      </c>
      <c r="I16" s="45">
        <v>21</v>
      </c>
      <c r="J16" s="45">
        <v>3</v>
      </c>
      <c r="K16" s="45">
        <v>0</v>
      </c>
      <c r="L16" s="45">
        <v>0</v>
      </c>
      <c r="M16" s="45">
        <v>1</v>
      </c>
      <c r="N16" s="30">
        <f t="shared" si="0"/>
        <v>1159</v>
      </c>
    </row>
    <row r="17" spans="1:14" x14ac:dyDescent="0.35">
      <c r="A17" s="122" t="s">
        <v>18</v>
      </c>
      <c r="B17" s="122"/>
      <c r="C17" s="123"/>
      <c r="D17" s="31" t="s">
        <v>15</v>
      </c>
      <c r="E17" s="44">
        <v>86</v>
      </c>
      <c r="F17" s="44">
        <v>8697</v>
      </c>
      <c r="G17" s="44">
        <v>148</v>
      </c>
      <c r="H17" s="44">
        <v>1273</v>
      </c>
      <c r="I17" s="44">
        <v>144</v>
      </c>
      <c r="J17" s="44">
        <v>5</v>
      </c>
      <c r="K17" s="44">
        <v>4</v>
      </c>
      <c r="L17" s="44">
        <v>0</v>
      </c>
      <c r="M17" s="44">
        <v>7</v>
      </c>
      <c r="N17" s="27">
        <f t="shared" si="0"/>
        <v>10364</v>
      </c>
    </row>
    <row r="18" spans="1:14" x14ac:dyDescent="0.35">
      <c r="A18" s="120" t="s">
        <v>25</v>
      </c>
      <c r="B18" s="120"/>
      <c r="C18" s="121"/>
      <c r="D18" s="28" t="s">
        <v>14</v>
      </c>
      <c r="E18" s="45">
        <v>102</v>
      </c>
      <c r="F18" s="45">
        <v>2907</v>
      </c>
      <c r="G18" s="45">
        <v>268</v>
      </c>
      <c r="H18" s="45">
        <v>653</v>
      </c>
      <c r="I18" s="45">
        <v>191</v>
      </c>
      <c r="J18" s="45">
        <v>8</v>
      </c>
      <c r="K18" s="45">
        <v>7</v>
      </c>
      <c r="L18" s="45">
        <v>1</v>
      </c>
      <c r="M18" s="45">
        <v>21</v>
      </c>
      <c r="N18" s="30">
        <f t="shared" si="0"/>
        <v>4158</v>
      </c>
    </row>
    <row r="19" spans="1:14" x14ac:dyDescent="0.35">
      <c r="A19" s="122" t="s">
        <v>19</v>
      </c>
      <c r="B19" s="122"/>
      <c r="C19" s="123"/>
      <c r="D19" s="31" t="s">
        <v>15</v>
      </c>
      <c r="E19" s="44">
        <v>0</v>
      </c>
      <c r="F19" s="44">
        <v>124</v>
      </c>
      <c r="G19" s="44">
        <v>0</v>
      </c>
      <c r="H19" s="44">
        <v>7</v>
      </c>
      <c r="I19" s="44">
        <v>4</v>
      </c>
      <c r="J19" s="44">
        <v>1</v>
      </c>
      <c r="K19" s="44">
        <v>0</v>
      </c>
      <c r="L19" s="44">
        <v>0</v>
      </c>
      <c r="M19" s="44">
        <v>0</v>
      </c>
      <c r="N19" s="27">
        <f t="shared" si="0"/>
        <v>136</v>
      </c>
    </row>
    <row r="20" spans="1:14" x14ac:dyDescent="0.35">
      <c r="A20" s="120" t="s">
        <v>26</v>
      </c>
      <c r="B20" s="120"/>
      <c r="C20" s="121"/>
      <c r="D20" s="28" t="s">
        <v>14</v>
      </c>
      <c r="E20" s="45">
        <v>0</v>
      </c>
      <c r="F20" s="45">
        <v>2783</v>
      </c>
      <c r="G20" s="45">
        <v>131</v>
      </c>
      <c r="H20" s="45">
        <v>270</v>
      </c>
      <c r="I20" s="45">
        <v>42</v>
      </c>
      <c r="J20" s="45">
        <v>8</v>
      </c>
      <c r="K20" s="45">
        <v>0</v>
      </c>
      <c r="L20" s="45">
        <v>0</v>
      </c>
      <c r="M20" s="45">
        <v>0</v>
      </c>
      <c r="N20" s="30">
        <f t="shared" si="0"/>
        <v>3234</v>
      </c>
    </row>
    <row r="21" spans="1:14" x14ac:dyDescent="0.35">
      <c r="A21" s="122" t="s">
        <v>20</v>
      </c>
      <c r="B21" s="122"/>
      <c r="C21" s="123"/>
      <c r="D21" s="31" t="s">
        <v>15</v>
      </c>
      <c r="E21" s="44">
        <v>325</v>
      </c>
      <c r="F21" s="44">
        <v>4649</v>
      </c>
      <c r="G21" s="44">
        <v>9</v>
      </c>
      <c r="H21" s="44">
        <v>660</v>
      </c>
      <c r="I21" s="44">
        <v>114</v>
      </c>
      <c r="J21" s="44">
        <v>14</v>
      </c>
      <c r="K21" s="44">
        <v>0</v>
      </c>
      <c r="L21" s="44">
        <v>0</v>
      </c>
      <c r="M21" s="44">
        <v>1</v>
      </c>
      <c r="N21" s="27">
        <f t="shared" si="0"/>
        <v>5772</v>
      </c>
    </row>
    <row r="22" spans="1:14" x14ac:dyDescent="0.35">
      <c r="A22" s="120" t="s">
        <v>27</v>
      </c>
      <c r="B22" s="120"/>
      <c r="C22" s="121"/>
      <c r="D22" s="28" t="s">
        <v>14</v>
      </c>
      <c r="E22" s="45">
        <v>197</v>
      </c>
      <c r="F22" s="45">
        <v>2401</v>
      </c>
      <c r="G22" s="45">
        <v>47</v>
      </c>
      <c r="H22" s="45">
        <v>489</v>
      </c>
      <c r="I22" s="45">
        <v>173</v>
      </c>
      <c r="J22" s="45">
        <v>9</v>
      </c>
      <c r="K22" s="45">
        <v>5</v>
      </c>
      <c r="L22" s="45">
        <v>1</v>
      </c>
      <c r="M22" s="45">
        <v>10</v>
      </c>
      <c r="N22" s="30">
        <f t="shared" si="0"/>
        <v>3332</v>
      </c>
    </row>
    <row r="23" spans="1:14" x14ac:dyDescent="0.35">
      <c r="A23" s="140" t="s">
        <v>33</v>
      </c>
      <c r="B23" s="140"/>
      <c r="C23" s="141"/>
      <c r="D23" s="31" t="s">
        <v>15</v>
      </c>
      <c r="E23" s="44">
        <v>0</v>
      </c>
      <c r="F23" s="44">
        <v>514</v>
      </c>
      <c r="G23" s="44">
        <v>0</v>
      </c>
      <c r="H23" s="44">
        <v>149</v>
      </c>
      <c r="I23" s="44">
        <v>9</v>
      </c>
      <c r="J23" s="44">
        <v>2</v>
      </c>
      <c r="K23" s="44">
        <v>0</v>
      </c>
      <c r="L23" s="44">
        <v>1</v>
      </c>
      <c r="M23" s="44">
        <v>1</v>
      </c>
      <c r="N23" s="27">
        <f t="shared" si="0"/>
        <v>676</v>
      </c>
    </row>
    <row r="24" spans="1:14" x14ac:dyDescent="0.35">
      <c r="A24" s="120" t="s">
        <v>28</v>
      </c>
      <c r="B24" s="120"/>
      <c r="C24" s="121"/>
      <c r="D24" s="28" t="s">
        <v>14</v>
      </c>
      <c r="E24" s="45">
        <v>0</v>
      </c>
      <c r="F24" s="45">
        <v>831</v>
      </c>
      <c r="G24" s="45">
        <v>9</v>
      </c>
      <c r="H24" s="45">
        <v>177</v>
      </c>
      <c r="I24" s="45">
        <v>43</v>
      </c>
      <c r="J24" s="45">
        <v>1</v>
      </c>
      <c r="K24" s="45">
        <v>0</v>
      </c>
      <c r="L24" s="45">
        <v>1</v>
      </c>
      <c r="M24" s="45">
        <v>6</v>
      </c>
      <c r="N24" s="30">
        <f t="shared" si="0"/>
        <v>1068</v>
      </c>
    </row>
    <row r="25" spans="1:14" x14ac:dyDescent="0.35">
      <c r="A25" s="122" t="s">
        <v>21</v>
      </c>
      <c r="B25" s="122"/>
      <c r="C25" s="123"/>
      <c r="D25" s="31" t="s">
        <v>15</v>
      </c>
      <c r="E25" s="44">
        <v>0</v>
      </c>
      <c r="F25" s="44">
        <v>26</v>
      </c>
      <c r="G25" s="44">
        <v>6</v>
      </c>
      <c r="H25" s="44">
        <v>6</v>
      </c>
      <c r="I25" s="44">
        <v>0</v>
      </c>
      <c r="J25" s="44">
        <v>0</v>
      </c>
      <c r="K25" s="44">
        <v>0</v>
      </c>
      <c r="L25" s="44">
        <v>0</v>
      </c>
      <c r="M25" s="44">
        <v>1</v>
      </c>
      <c r="N25" s="27">
        <f t="shared" si="0"/>
        <v>39</v>
      </c>
    </row>
    <row r="26" spans="1:14" x14ac:dyDescent="0.35">
      <c r="A26" s="120" t="s">
        <v>29</v>
      </c>
      <c r="B26" s="120"/>
      <c r="C26" s="121"/>
      <c r="D26" s="28" t="s">
        <v>14</v>
      </c>
      <c r="E26" s="45">
        <v>119</v>
      </c>
      <c r="F26" s="45">
        <v>3883</v>
      </c>
      <c r="G26" s="45">
        <v>84</v>
      </c>
      <c r="H26" s="45">
        <v>612</v>
      </c>
      <c r="I26" s="45">
        <v>143</v>
      </c>
      <c r="J26" s="45">
        <v>3</v>
      </c>
      <c r="K26" s="45">
        <v>2</v>
      </c>
      <c r="L26" s="45">
        <v>0</v>
      </c>
      <c r="M26" s="45">
        <v>8</v>
      </c>
      <c r="N26" s="30">
        <f t="shared" si="0"/>
        <v>4854</v>
      </c>
    </row>
    <row r="27" spans="1:14" x14ac:dyDescent="0.35">
      <c r="A27" s="122" t="s">
        <v>22</v>
      </c>
      <c r="B27" s="122"/>
      <c r="C27" s="123"/>
      <c r="D27" s="31" t="s">
        <v>15</v>
      </c>
      <c r="E27" s="44">
        <v>0</v>
      </c>
      <c r="F27" s="44">
        <v>9819</v>
      </c>
      <c r="G27" s="44">
        <v>17</v>
      </c>
      <c r="H27" s="44">
        <v>1490</v>
      </c>
      <c r="I27" s="44">
        <v>217</v>
      </c>
      <c r="J27" s="44">
        <v>14</v>
      </c>
      <c r="K27" s="44">
        <v>0</v>
      </c>
      <c r="L27" s="44">
        <v>1</v>
      </c>
      <c r="M27" s="44">
        <v>13</v>
      </c>
      <c r="N27" s="27">
        <f t="shared" si="0"/>
        <v>11571</v>
      </c>
    </row>
    <row r="28" spans="1:14" x14ac:dyDescent="0.35">
      <c r="A28" s="120" t="s">
        <v>31</v>
      </c>
      <c r="B28" s="120"/>
      <c r="C28" s="121"/>
      <c r="D28" s="28" t="s">
        <v>14</v>
      </c>
      <c r="E28" s="45">
        <v>0</v>
      </c>
      <c r="F28" s="45">
        <v>543</v>
      </c>
      <c r="G28" s="45">
        <v>12</v>
      </c>
      <c r="H28" s="45">
        <v>85</v>
      </c>
      <c r="I28" s="45">
        <v>25</v>
      </c>
      <c r="J28" s="45">
        <v>1</v>
      </c>
      <c r="K28" s="45">
        <v>0</v>
      </c>
      <c r="L28" s="45">
        <v>0</v>
      </c>
      <c r="M28" s="45">
        <v>2</v>
      </c>
      <c r="N28" s="30">
        <f t="shared" si="0"/>
        <v>668</v>
      </c>
    </row>
    <row r="29" spans="1:14" x14ac:dyDescent="0.35">
      <c r="A29" s="122" t="s">
        <v>23</v>
      </c>
      <c r="B29" s="122"/>
      <c r="C29" s="123"/>
      <c r="D29" s="31" t="s">
        <v>15</v>
      </c>
      <c r="E29" s="44">
        <v>0</v>
      </c>
      <c r="F29" s="44">
        <v>0</v>
      </c>
      <c r="G29" s="44">
        <v>2</v>
      </c>
      <c r="H29" s="44">
        <v>0</v>
      </c>
      <c r="I29" s="44">
        <v>0</v>
      </c>
      <c r="J29" s="44">
        <v>2</v>
      </c>
      <c r="K29" s="44">
        <v>0</v>
      </c>
      <c r="L29" s="44">
        <v>0</v>
      </c>
      <c r="M29" s="44">
        <v>0</v>
      </c>
      <c r="N29" s="27">
        <f t="shared" si="0"/>
        <v>4</v>
      </c>
    </row>
    <row r="30" spans="1:14" x14ac:dyDescent="0.35">
      <c r="A30" s="120" t="s">
        <v>32</v>
      </c>
      <c r="B30" s="120"/>
      <c r="C30" s="121"/>
      <c r="D30" s="28" t="s">
        <v>14</v>
      </c>
      <c r="E30" s="45">
        <v>14</v>
      </c>
      <c r="F30" s="45">
        <v>704</v>
      </c>
      <c r="G30" s="45">
        <v>83</v>
      </c>
      <c r="H30" s="45">
        <v>120</v>
      </c>
      <c r="I30" s="45">
        <v>9</v>
      </c>
      <c r="J30" s="45">
        <v>7</v>
      </c>
      <c r="K30" s="45">
        <v>2</v>
      </c>
      <c r="L30" s="45">
        <v>1</v>
      </c>
      <c r="M30" s="45">
        <v>2</v>
      </c>
      <c r="N30" s="30">
        <f t="shared" si="0"/>
        <v>942</v>
      </c>
    </row>
    <row r="31" spans="1:14" x14ac:dyDescent="0.35">
      <c r="A31" s="126" t="s">
        <v>34</v>
      </c>
      <c r="B31" s="126"/>
      <c r="C31" s="127"/>
      <c r="D31" s="32" t="s">
        <v>15</v>
      </c>
      <c r="E31" s="93">
        <f t="shared" ref="E31:M31" si="1">E11+E13+E15+E17+E19+E21+E23+E25+E27+E29</f>
        <v>527</v>
      </c>
      <c r="F31" s="93">
        <f t="shared" si="1"/>
        <v>32518</v>
      </c>
      <c r="G31" s="93">
        <f t="shared" si="1"/>
        <v>498</v>
      </c>
      <c r="H31" s="93">
        <f t="shared" si="1"/>
        <v>5134</v>
      </c>
      <c r="I31" s="93">
        <f t="shared" si="1"/>
        <v>719</v>
      </c>
      <c r="J31" s="93">
        <f t="shared" si="1"/>
        <v>52</v>
      </c>
      <c r="K31" s="93">
        <f t="shared" si="1"/>
        <v>4</v>
      </c>
      <c r="L31" s="93">
        <f t="shared" si="1"/>
        <v>4</v>
      </c>
      <c r="M31" s="93">
        <f t="shared" si="1"/>
        <v>36</v>
      </c>
      <c r="N31" s="27">
        <f t="shared" ref="N31:N32" si="2">N11+N13+N15+N17+N19+N21+N23+N25+N27+N29</f>
        <v>39492</v>
      </c>
    </row>
    <row r="32" spans="1:14" x14ac:dyDescent="0.35">
      <c r="A32" s="126"/>
      <c r="B32" s="126"/>
      <c r="C32" s="127"/>
      <c r="D32" s="33" t="s">
        <v>14</v>
      </c>
      <c r="E32" s="94">
        <f t="shared" ref="E32:M32" si="3">E12+E14+E16+E18+E20+E22+E24+E26+E28+E30</f>
        <v>497</v>
      </c>
      <c r="F32" s="94">
        <f t="shared" si="3"/>
        <v>16607</v>
      </c>
      <c r="G32" s="94">
        <f t="shared" si="3"/>
        <v>778</v>
      </c>
      <c r="H32" s="94">
        <f t="shared" si="3"/>
        <v>2958</v>
      </c>
      <c r="I32" s="94">
        <f t="shared" si="3"/>
        <v>775</v>
      </c>
      <c r="J32" s="94">
        <f t="shared" si="3"/>
        <v>50</v>
      </c>
      <c r="K32" s="94">
        <f t="shared" si="3"/>
        <v>16</v>
      </c>
      <c r="L32" s="94">
        <f t="shared" si="3"/>
        <v>8</v>
      </c>
      <c r="M32" s="94">
        <f t="shared" si="3"/>
        <v>72</v>
      </c>
      <c r="N32" s="30">
        <f t="shared" si="2"/>
        <v>21761</v>
      </c>
    </row>
    <row r="33" spans="1:14" x14ac:dyDescent="0.35">
      <c r="A33" s="130" t="s">
        <v>40</v>
      </c>
      <c r="B33" s="128" t="s">
        <v>38</v>
      </c>
      <c r="C33" s="133" t="s">
        <v>35</v>
      </c>
      <c r="D33" s="134"/>
      <c r="E33" s="46">
        <v>262</v>
      </c>
      <c r="F33" s="46">
        <v>18018</v>
      </c>
      <c r="G33" s="46">
        <v>1819</v>
      </c>
      <c r="H33" s="46">
        <v>1042</v>
      </c>
      <c r="I33" s="46">
        <v>130</v>
      </c>
      <c r="J33" s="46">
        <v>39</v>
      </c>
      <c r="K33" s="46">
        <v>6</v>
      </c>
      <c r="L33" s="46">
        <v>1</v>
      </c>
      <c r="M33" s="46">
        <v>16</v>
      </c>
      <c r="N33" s="34">
        <f>SUM(E33:M33)</f>
        <v>21333</v>
      </c>
    </row>
    <row r="34" spans="1:14" x14ac:dyDescent="0.35">
      <c r="A34" s="131"/>
      <c r="B34" s="129"/>
      <c r="C34" s="135" t="s">
        <v>36</v>
      </c>
      <c r="D34" s="136"/>
      <c r="E34" s="47">
        <v>174</v>
      </c>
      <c r="F34" s="47">
        <v>7671</v>
      </c>
      <c r="G34" s="47">
        <v>380</v>
      </c>
      <c r="H34" s="47">
        <v>1052</v>
      </c>
      <c r="I34" s="47">
        <v>172</v>
      </c>
      <c r="J34" s="47">
        <v>17</v>
      </c>
      <c r="K34" s="47">
        <v>6</v>
      </c>
      <c r="L34" s="47">
        <v>2</v>
      </c>
      <c r="M34" s="47">
        <v>20</v>
      </c>
      <c r="N34" s="35">
        <f>SUM(E34:M34)</f>
        <v>9494</v>
      </c>
    </row>
    <row r="35" spans="1:14" x14ac:dyDescent="0.35">
      <c r="A35" s="131"/>
      <c r="B35" s="129"/>
      <c r="C35" s="124" t="s">
        <v>37</v>
      </c>
      <c r="D35" s="125"/>
      <c r="E35" s="95">
        <f t="shared" ref="E35:M35" si="4">E34/(E33+E34)</f>
        <v>0.39908256880733944</v>
      </c>
      <c r="F35" s="95">
        <f t="shared" si="4"/>
        <v>0.29861030012845963</v>
      </c>
      <c r="G35" s="95">
        <f t="shared" si="4"/>
        <v>0.17280582082764892</v>
      </c>
      <c r="H35" s="95">
        <f t="shared" si="4"/>
        <v>0.50238777459407835</v>
      </c>
      <c r="I35" s="95">
        <f t="shared" si="4"/>
        <v>0.56953642384105962</v>
      </c>
      <c r="J35" s="95">
        <f t="shared" si="4"/>
        <v>0.30357142857142855</v>
      </c>
      <c r="K35" s="95">
        <f t="shared" si="4"/>
        <v>0.5</v>
      </c>
      <c r="L35" s="95">
        <f t="shared" si="4"/>
        <v>0.66666666666666663</v>
      </c>
      <c r="M35" s="95">
        <f t="shared" si="4"/>
        <v>0.55555555555555558</v>
      </c>
      <c r="N35" s="36">
        <f t="shared" ref="N35" si="5">N34/(N33+N34)</f>
        <v>0.30797677360755182</v>
      </c>
    </row>
    <row r="36" spans="1:14" x14ac:dyDescent="0.35">
      <c r="A36" s="131"/>
      <c r="B36" s="128" t="s">
        <v>39</v>
      </c>
      <c r="C36" s="133" t="s">
        <v>35</v>
      </c>
      <c r="D36" s="134"/>
      <c r="E36" s="48">
        <v>152</v>
      </c>
      <c r="F36" s="48">
        <v>7106</v>
      </c>
      <c r="G36" s="48">
        <v>338</v>
      </c>
      <c r="H36" s="48">
        <v>951</v>
      </c>
      <c r="I36" s="48">
        <v>147</v>
      </c>
      <c r="J36" s="48">
        <v>16</v>
      </c>
      <c r="K36" s="48">
        <v>4</v>
      </c>
      <c r="L36" s="48">
        <v>2</v>
      </c>
      <c r="M36" s="48">
        <v>15</v>
      </c>
      <c r="N36" s="37">
        <f>SUM(E36:M36)</f>
        <v>8731</v>
      </c>
    </row>
    <row r="37" spans="1:14" x14ac:dyDescent="0.35">
      <c r="A37" s="131"/>
      <c r="B37" s="129"/>
      <c r="C37" s="135" t="s">
        <v>36</v>
      </c>
      <c r="D37" s="136"/>
      <c r="E37" s="47">
        <v>19</v>
      </c>
      <c r="F37" s="47">
        <v>858</v>
      </c>
      <c r="G37" s="47">
        <v>12</v>
      </c>
      <c r="H37" s="47">
        <v>156</v>
      </c>
      <c r="I37" s="47">
        <v>31</v>
      </c>
      <c r="J37" s="47">
        <v>0</v>
      </c>
      <c r="K37" s="47">
        <v>0</v>
      </c>
      <c r="L37" s="47">
        <v>0</v>
      </c>
      <c r="M37" s="47">
        <v>3</v>
      </c>
      <c r="N37" s="35">
        <f>SUM(E37:M37)</f>
        <v>1079</v>
      </c>
    </row>
    <row r="38" spans="1:14" ht="15" customHeight="1" x14ac:dyDescent="0.35">
      <c r="A38" s="132"/>
      <c r="B38" s="129"/>
      <c r="C38" s="124" t="s">
        <v>37</v>
      </c>
      <c r="D38" s="125"/>
      <c r="E38" s="95">
        <f t="shared" ref="E38:M38" si="6">E37/(E37+E36)</f>
        <v>0.1111111111111111</v>
      </c>
      <c r="F38" s="95">
        <f t="shared" si="6"/>
        <v>0.10773480662983426</v>
      </c>
      <c r="G38" s="95">
        <f t="shared" si="6"/>
        <v>3.4285714285714287E-2</v>
      </c>
      <c r="H38" s="95">
        <f t="shared" si="6"/>
        <v>0.14092140921409213</v>
      </c>
      <c r="I38" s="95">
        <f t="shared" si="6"/>
        <v>0.17415730337078653</v>
      </c>
      <c r="J38" s="95">
        <f t="shared" si="6"/>
        <v>0</v>
      </c>
      <c r="K38" s="95">
        <f t="shared" si="6"/>
        <v>0</v>
      </c>
      <c r="L38" s="95">
        <f t="shared" si="6"/>
        <v>0</v>
      </c>
      <c r="M38" s="95">
        <f t="shared" si="6"/>
        <v>0.16666666666666666</v>
      </c>
      <c r="N38" s="36">
        <f t="shared" ref="N38" si="7">N37/(N37+N36)</f>
        <v>0.10998980632008155</v>
      </c>
    </row>
  </sheetData>
  <customSheetViews>
    <customSheetView guid="{63A9D80A-8E4A-4F33-B584-5ACED899AD49}" showGridLines="0" showRuler="0" topLeftCell="A7">
      <selection activeCell="R24" sqref="R24"/>
      <pageMargins left="0.7" right="1.0416666666666666E-2" top="1.1770833333333333" bottom="0.75" header="4.1666666666666664E-2" footer="0.3"/>
      <printOptions gridLines="1"/>
      <pageSetup paperSize="9" orientation="portrait" r:id="rId1"/>
      <headerFooter differentFirst="1">
        <oddHeader>&amp;R&amp;G</oddHeader>
      </headerFooter>
    </customSheetView>
  </customSheetViews>
  <mergeCells count="34">
    <mergeCell ref="A18:C18"/>
    <mergeCell ref="I1:N6"/>
    <mergeCell ref="A8:D10"/>
    <mergeCell ref="E8:N8"/>
    <mergeCell ref="E10:N10"/>
    <mergeCell ref="A11:C11"/>
    <mergeCell ref="A12:C12"/>
    <mergeCell ref="A13:C13"/>
    <mergeCell ref="A14:C14"/>
    <mergeCell ref="A15:C15"/>
    <mergeCell ref="A16:C16"/>
    <mergeCell ref="A17:C17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1:C32"/>
    <mergeCell ref="A33:A38"/>
    <mergeCell ref="B33:B35"/>
    <mergeCell ref="C33:D33"/>
    <mergeCell ref="C34:D34"/>
    <mergeCell ref="C35:D35"/>
    <mergeCell ref="B36:B38"/>
    <mergeCell ref="C36:D36"/>
    <mergeCell ref="C37:D37"/>
    <mergeCell ref="C38:D38"/>
  </mergeCells>
  <printOptions gridLines="1"/>
  <pageMargins left="0.70866141732283472" right="0" top="1.1811023622047245" bottom="0.74803149606299213" header="3.937007874015748E-2" footer="0.31496062992125984"/>
  <pageSetup paperSize="9" scale="80" orientation="landscape" r:id="rId2"/>
  <headerFooter differentFirst="1">
    <oddHeader>&amp;R&amp;G</oddHeader>
  </headerFooter>
  <drawing r:id="rId3"/>
  <legacyDrawingHF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 fitToPage="1"/>
  </sheetPr>
  <dimension ref="A1:N38"/>
  <sheetViews>
    <sheetView showGridLines="0" showRuler="0" zoomScale="85" zoomScaleNormal="85" workbookViewId="0">
      <selection activeCell="I7" sqref="I7"/>
    </sheetView>
  </sheetViews>
  <sheetFormatPr baseColWidth="10" defaultColWidth="11.453125" defaultRowHeight="14.5" x14ac:dyDescent="0.35"/>
  <cols>
    <col min="1" max="2" width="11.453125" style="24"/>
    <col min="3" max="3" width="12.453125" style="24" customWidth="1"/>
    <col min="4" max="4" width="3.54296875" style="24" bestFit="1" customWidth="1"/>
    <col min="5" max="5" width="11.453125" style="24"/>
    <col min="6" max="6" width="13.1796875" style="24" customWidth="1"/>
    <col min="7" max="13" width="11.453125" style="24"/>
    <col min="14" max="14" width="14.1796875" style="24" customWidth="1"/>
    <col min="15" max="16384" width="11.453125" style="24"/>
  </cols>
  <sheetData>
    <row r="1" spans="1:14" x14ac:dyDescent="0.35">
      <c r="I1" s="137" t="s">
        <v>98</v>
      </c>
      <c r="J1" s="138"/>
      <c r="K1" s="138"/>
      <c r="L1" s="138"/>
      <c r="M1" s="138"/>
      <c r="N1" s="138"/>
    </row>
    <row r="2" spans="1:14" x14ac:dyDescent="0.35">
      <c r="I2" s="138"/>
      <c r="J2" s="138"/>
      <c r="K2" s="138"/>
      <c r="L2" s="138"/>
      <c r="M2" s="138"/>
      <c r="N2" s="138"/>
    </row>
    <row r="3" spans="1:14" x14ac:dyDescent="0.35">
      <c r="I3" s="138"/>
      <c r="J3" s="138"/>
      <c r="K3" s="138"/>
      <c r="L3" s="138"/>
      <c r="M3" s="138"/>
      <c r="N3" s="138"/>
    </row>
    <row r="4" spans="1:14" x14ac:dyDescent="0.35">
      <c r="I4" s="138"/>
      <c r="J4" s="138"/>
      <c r="K4" s="138"/>
      <c r="L4" s="138"/>
      <c r="M4" s="138"/>
      <c r="N4" s="138"/>
    </row>
    <row r="5" spans="1:14" x14ac:dyDescent="0.35">
      <c r="I5" s="138"/>
      <c r="J5" s="138"/>
      <c r="K5" s="138"/>
      <c r="L5" s="138"/>
      <c r="M5" s="138"/>
      <c r="N5" s="138"/>
    </row>
    <row r="6" spans="1:14" x14ac:dyDescent="0.35">
      <c r="I6" s="138"/>
      <c r="J6" s="138"/>
      <c r="K6" s="138"/>
      <c r="L6" s="138"/>
      <c r="M6" s="138"/>
      <c r="N6" s="138"/>
    </row>
    <row r="8" spans="1:14" ht="15" customHeight="1" x14ac:dyDescent="0.35">
      <c r="A8" s="142" t="s">
        <v>41</v>
      </c>
      <c r="B8" s="143"/>
      <c r="C8" s="143"/>
      <c r="D8" s="144"/>
      <c r="E8" s="139" t="s">
        <v>0</v>
      </c>
      <c r="F8" s="139"/>
      <c r="G8" s="139"/>
      <c r="H8" s="139"/>
      <c r="I8" s="139"/>
      <c r="J8" s="139"/>
      <c r="K8" s="139"/>
      <c r="L8" s="139"/>
      <c r="M8" s="139"/>
      <c r="N8" s="139"/>
    </row>
    <row r="9" spans="1:14" x14ac:dyDescent="0.35">
      <c r="A9" s="145"/>
      <c r="B9" s="146"/>
      <c r="C9" s="146"/>
      <c r="D9" s="147"/>
      <c r="E9" s="49" t="str">
        <f>+AND!E9</f>
        <v>M1 ambul. y taxis</v>
      </c>
      <c r="F9" s="49" t="str">
        <f>+AND!F9</f>
        <v>Resto M1</v>
      </c>
      <c r="G9" s="49" t="str">
        <f>+AND!G9</f>
        <v>L y Quads</v>
      </c>
      <c r="H9" s="49" t="str">
        <f>+AND!H9</f>
        <v>N1</v>
      </c>
      <c r="I9" s="49" t="str">
        <f>+AND!I9</f>
        <v>N2 y N3</v>
      </c>
      <c r="J9" s="49" t="str">
        <f>+AND!J9</f>
        <v>M2 y M3</v>
      </c>
      <c r="K9" s="49" t="str">
        <f>+AND!K9</f>
        <v>O</v>
      </c>
      <c r="L9" s="49" t="str">
        <f>+AND!L9</f>
        <v>T</v>
      </c>
      <c r="M9" s="49" t="str">
        <f>+AND!M9</f>
        <v>Resto</v>
      </c>
      <c r="N9" s="50" t="str">
        <f>+AND!N9</f>
        <v>TOTAL</v>
      </c>
    </row>
    <row r="10" spans="1:14" ht="15" customHeight="1" x14ac:dyDescent="0.35">
      <c r="A10" s="148"/>
      <c r="B10" s="149"/>
      <c r="C10" s="149"/>
      <c r="D10" s="150"/>
      <c r="E10" s="139" t="s">
        <v>9</v>
      </c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x14ac:dyDescent="0.35">
      <c r="A11" s="122" t="s">
        <v>12</v>
      </c>
      <c r="B11" s="122"/>
      <c r="C11" s="123"/>
      <c r="D11" s="25" t="s">
        <v>15</v>
      </c>
      <c r="E11" s="101">
        <v>178</v>
      </c>
      <c r="F11" s="101">
        <v>153825</v>
      </c>
      <c r="G11" s="101">
        <v>2743</v>
      </c>
      <c r="H11" s="101">
        <v>33256</v>
      </c>
      <c r="I11" s="101">
        <v>9653</v>
      </c>
      <c r="J11" s="101">
        <v>558</v>
      </c>
      <c r="K11" s="101">
        <v>7024</v>
      </c>
      <c r="L11" s="101">
        <v>2376</v>
      </c>
      <c r="M11" s="101">
        <v>726</v>
      </c>
      <c r="N11" s="27">
        <f>SUM(E11:M11)</f>
        <v>210339</v>
      </c>
    </row>
    <row r="12" spans="1:14" x14ac:dyDescent="0.35">
      <c r="A12" s="120" t="s">
        <v>13</v>
      </c>
      <c r="B12" s="120"/>
      <c r="C12" s="121"/>
      <c r="D12" s="28" t="s">
        <v>14</v>
      </c>
      <c r="E12" s="45">
        <v>14</v>
      </c>
      <c r="F12" s="45">
        <v>11172</v>
      </c>
      <c r="G12" s="45">
        <v>1061</v>
      </c>
      <c r="H12" s="45">
        <v>1881</v>
      </c>
      <c r="I12" s="45">
        <v>662</v>
      </c>
      <c r="J12" s="45">
        <v>40</v>
      </c>
      <c r="K12" s="45">
        <v>682</v>
      </c>
      <c r="L12" s="45">
        <v>238</v>
      </c>
      <c r="M12" s="45">
        <v>151</v>
      </c>
      <c r="N12" s="30">
        <f t="shared" ref="N12:N30" si="0">SUM(E12:M12)</f>
        <v>15901</v>
      </c>
    </row>
    <row r="13" spans="1:14" x14ac:dyDescent="0.35">
      <c r="A13" s="122" t="s">
        <v>16</v>
      </c>
      <c r="B13" s="122"/>
      <c r="C13" s="123"/>
      <c r="D13" s="31" t="s">
        <v>15</v>
      </c>
      <c r="E13" s="101">
        <v>416</v>
      </c>
      <c r="F13" s="101">
        <v>253324</v>
      </c>
      <c r="G13" s="101">
        <v>4683</v>
      </c>
      <c r="H13" s="101">
        <v>79321</v>
      </c>
      <c r="I13" s="101">
        <v>35490</v>
      </c>
      <c r="J13" s="101">
        <v>2939</v>
      </c>
      <c r="K13" s="101">
        <v>26930</v>
      </c>
      <c r="L13" s="101">
        <v>7800</v>
      </c>
      <c r="M13" s="101">
        <v>2342</v>
      </c>
      <c r="N13" s="27">
        <f>SUM(E13:M13)</f>
        <v>413245</v>
      </c>
    </row>
    <row r="14" spans="1:14" x14ac:dyDescent="0.35">
      <c r="A14" s="120" t="s">
        <v>30</v>
      </c>
      <c r="B14" s="120"/>
      <c r="C14" s="121"/>
      <c r="D14" s="28" t="s">
        <v>14</v>
      </c>
      <c r="E14" s="45">
        <v>42</v>
      </c>
      <c r="F14" s="45">
        <v>22735</v>
      </c>
      <c r="G14" s="45">
        <v>1935</v>
      </c>
      <c r="H14" s="45">
        <v>7369</v>
      </c>
      <c r="I14" s="45">
        <v>5515</v>
      </c>
      <c r="J14" s="45">
        <v>452</v>
      </c>
      <c r="K14" s="45">
        <v>4204</v>
      </c>
      <c r="L14" s="45">
        <v>590</v>
      </c>
      <c r="M14" s="45">
        <v>188</v>
      </c>
      <c r="N14" s="30">
        <f t="shared" si="0"/>
        <v>43030</v>
      </c>
    </row>
    <row r="15" spans="1:14" x14ac:dyDescent="0.35">
      <c r="A15" s="122" t="s">
        <v>17</v>
      </c>
      <c r="B15" s="122"/>
      <c r="C15" s="123"/>
      <c r="D15" s="31" t="s">
        <v>15</v>
      </c>
      <c r="E15" s="101">
        <v>19</v>
      </c>
      <c r="F15" s="101">
        <v>2971</v>
      </c>
      <c r="G15" s="101">
        <v>107</v>
      </c>
      <c r="H15" s="101">
        <v>1064</v>
      </c>
      <c r="I15" s="101">
        <v>156</v>
      </c>
      <c r="J15" s="101">
        <v>123</v>
      </c>
      <c r="K15" s="101">
        <v>0</v>
      </c>
      <c r="L15" s="101">
        <v>243</v>
      </c>
      <c r="M15" s="101">
        <v>43</v>
      </c>
      <c r="N15" s="27">
        <f t="shared" si="0"/>
        <v>4726</v>
      </c>
    </row>
    <row r="16" spans="1:14" x14ac:dyDescent="0.35">
      <c r="A16" s="120" t="s">
        <v>24</v>
      </c>
      <c r="B16" s="120"/>
      <c r="C16" s="121"/>
      <c r="D16" s="28" t="s">
        <v>14</v>
      </c>
      <c r="E16" s="45">
        <v>15</v>
      </c>
      <c r="F16" s="45">
        <v>16955</v>
      </c>
      <c r="G16" s="45">
        <v>660</v>
      </c>
      <c r="H16" s="45">
        <v>4836</v>
      </c>
      <c r="I16" s="45">
        <v>448</v>
      </c>
      <c r="J16" s="45">
        <v>293</v>
      </c>
      <c r="K16" s="45">
        <v>0</v>
      </c>
      <c r="L16" s="45">
        <v>3</v>
      </c>
      <c r="M16" s="45">
        <v>0</v>
      </c>
      <c r="N16" s="30">
        <f t="shared" si="0"/>
        <v>23210</v>
      </c>
    </row>
    <row r="17" spans="1:14" x14ac:dyDescent="0.35">
      <c r="A17" s="122" t="s">
        <v>18</v>
      </c>
      <c r="B17" s="122"/>
      <c r="C17" s="123"/>
      <c r="D17" s="31" t="s">
        <v>15</v>
      </c>
      <c r="E17" s="101">
        <v>556</v>
      </c>
      <c r="F17" s="101">
        <v>294547</v>
      </c>
      <c r="G17" s="101">
        <v>4429</v>
      </c>
      <c r="H17" s="101">
        <v>81569</v>
      </c>
      <c r="I17" s="101">
        <v>30267</v>
      </c>
      <c r="J17" s="101">
        <v>2920</v>
      </c>
      <c r="K17" s="101">
        <v>32017</v>
      </c>
      <c r="L17" s="101">
        <v>3730</v>
      </c>
      <c r="M17" s="101">
        <v>1341</v>
      </c>
      <c r="N17" s="27">
        <f t="shared" si="0"/>
        <v>451376</v>
      </c>
    </row>
    <row r="18" spans="1:14" x14ac:dyDescent="0.35">
      <c r="A18" s="120" t="s">
        <v>25</v>
      </c>
      <c r="B18" s="120"/>
      <c r="C18" s="121"/>
      <c r="D18" s="28" t="s">
        <v>14</v>
      </c>
      <c r="E18" s="45">
        <v>107</v>
      </c>
      <c r="F18" s="45">
        <v>71477</v>
      </c>
      <c r="G18" s="45">
        <v>4959</v>
      </c>
      <c r="H18" s="45">
        <v>18997</v>
      </c>
      <c r="I18" s="45">
        <v>7156</v>
      </c>
      <c r="J18" s="45">
        <v>491</v>
      </c>
      <c r="K18" s="45">
        <v>8221</v>
      </c>
      <c r="L18" s="45">
        <v>1530</v>
      </c>
      <c r="M18" s="45">
        <v>412</v>
      </c>
      <c r="N18" s="30">
        <f t="shared" si="0"/>
        <v>113350</v>
      </c>
    </row>
    <row r="19" spans="1:14" x14ac:dyDescent="0.35">
      <c r="A19" s="122" t="s">
        <v>19</v>
      </c>
      <c r="B19" s="122"/>
      <c r="C19" s="123"/>
      <c r="D19" s="31" t="s">
        <v>15</v>
      </c>
      <c r="E19" s="101">
        <v>104</v>
      </c>
      <c r="F19" s="101">
        <v>3438</v>
      </c>
      <c r="G19" s="101">
        <v>0</v>
      </c>
      <c r="H19" s="101">
        <v>1500</v>
      </c>
      <c r="I19" s="101">
        <v>12863</v>
      </c>
      <c r="J19" s="101">
        <v>1181</v>
      </c>
      <c r="K19" s="101">
        <v>0</v>
      </c>
      <c r="L19" s="101">
        <v>0</v>
      </c>
      <c r="M19" s="101">
        <v>0</v>
      </c>
      <c r="N19" s="27">
        <f t="shared" si="0"/>
        <v>19086</v>
      </c>
    </row>
    <row r="20" spans="1:14" x14ac:dyDescent="0.35">
      <c r="A20" s="120" t="s">
        <v>26</v>
      </c>
      <c r="B20" s="120"/>
      <c r="C20" s="121"/>
      <c r="D20" s="28" t="s">
        <v>14</v>
      </c>
      <c r="E20" s="45">
        <v>553</v>
      </c>
      <c r="F20" s="45">
        <v>94257</v>
      </c>
      <c r="G20" s="45">
        <v>3666</v>
      </c>
      <c r="H20" s="45">
        <v>15354</v>
      </c>
      <c r="I20" s="45">
        <v>4148</v>
      </c>
      <c r="J20" s="45">
        <v>296</v>
      </c>
      <c r="K20" s="45">
        <v>0</v>
      </c>
      <c r="L20" s="45">
        <v>0</v>
      </c>
      <c r="M20" s="45">
        <v>0</v>
      </c>
      <c r="N20" s="30">
        <f t="shared" si="0"/>
        <v>118274</v>
      </c>
    </row>
    <row r="21" spans="1:14" x14ac:dyDescent="0.35">
      <c r="A21" s="122" t="s">
        <v>20</v>
      </c>
      <c r="B21" s="122"/>
      <c r="C21" s="123"/>
      <c r="D21" s="31" t="s">
        <v>15</v>
      </c>
      <c r="E21" s="101">
        <v>208</v>
      </c>
      <c r="F21" s="101">
        <v>76272</v>
      </c>
      <c r="G21" s="101">
        <v>637</v>
      </c>
      <c r="H21" s="101">
        <v>25853</v>
      </c>
      <c r="I21" s="101">
        <v>22786</v>
      </c>
      <c r="J21" s="101">
        <v>1488</v>
      </c>
      <c r="K21" s="101">
        <v>37016</v>
      </c>
      <c r="L21" s="101">
        <v>276</v>
      </c>
      <c r="M21" s="101">
        <v>142</v>
      </c>
      <c r="N21" s="27">
        <f t="shared" si="0"/>
        <v>164678</v>
      </c>
    </row>
    <row r="22" spans="1:14" x14ac:dyDescent="0.35">
      <c r="A22" s="120" t="s">
        <v>27</v>
      </c>
      <c r="B22" s="120"/>
      <c r="C22" s="121"/>
      <c r="D22" s="28" t="s">
        <v>14</v>
      </c>
      <c r="E22" s="45">
        <v>64</v>
      </c>
      <c r="F22" s="45">
        <v>34236</v>
      </c>
      <c r="G22" s="45">
        <v>1764</v>
      </c>
      <c r="H22" s="45">
        <v>12198</v>
      </c>
      <c r="I22" s="45">
        <v>11790</v>
      </c>
      <c r="J22" s="45">
        <v>760</v>
      </c>
      <c r="K22" s="45">
        <v>16078</v>
      </c>
      <c r="L22" s="45">
        <v>89</v>
      </c>
      <c r="M22" s="45">
        <v>120</v>
      </c>
      <c r="N22" s="30">
        <f t="shared" si="0"/>
        <v>77099</v>
      </c>
    </row>
    <row r="23" spans="1:14" x14ac:dyDescent="0.35">
      <c r="A23" s="140" t="s">
        <v>63</v>
      </c>
      <c r="B23" s="140"/>
      <c r="C23" s="141"/>
      <c r="D23" s="31" t="s">
        <v>15</v>
      </c>
      <c r="E23" s="101">
        <v>47</v>
      </c>
      <c r="F23" s="101">
        <v>32942</v>
      </c>
      <c r="G23" s="101">
        <v>275</v>
      </c>
      <c r="H23" s="101">
        <v>13904</v>
      </c>
      <c r="I23" s="101">
        <v>3917</v>
      </c>
      <c r="J23" s="101">
        <v>281</v>
      </c>
      <c r="K23" s="101">
        <v>2</v>
      </c>
      <c r="L23" s="101">
        <v>1091</v>
      </c>
      <c r="M23" s="101">
        <v>105</v>
      </c>
      <c r="N23" s="27">
        <f t="shared" si="0"/>
        <v>52564</v>
      </c>
    </row>
    <row r="24" spans="1:14" x14ac:dyDescent="0.35">
      <c r="A24" s="120" t="s">
        <v>28</v>
      </c>
      <c r="B24" s="120"/>
      <c r="C24" s="121"/>
      <c r="D24" s="28" t="s">
        <v>14</v>
      </c>
      <c r="E24" s="45">
        <v>29</v>
      </c>
      <c r="F24" s="45">
        <v>15161</v>
      </c>
      <c r="G24" s="45">
        <v>191</v>
      </c>
      <c r="H24" s="45">
        <v>4870</v>
      </c>
      <c r="I24" s="45">
        <v>2115</v>
      </c>
      <c r="J24" s="45">
        <v>149</v>
      </c>
      <c r="K24" s="45">
        <v>5</v>
      </c>
      <c r="L24" s="45">
        <v>125</v>
      </c>
      <c r="M24" s="45">
        <v>16</v>
      </c>
      <c r="N24" s="30">
        <f t="shared" si="0"/>
        <v>22661</v>
      </c>
    </row>
    <row r="25" spans="1:14" x14ac:dyDescent="0.35">
      <c r="A25" s="122" t="s">
        <v>21</v>
      </c>
      <c r="B25" s="122"/>
      <c r="C25" s="123"/>
      <c r="D25" s="31" t="s">
        <v>15</v>
      </c>
      <c r="E25" s="101">
        <v>61</v>
      </c>
      <c r="F25" s="101">
        <v>21435</v>
      </c>
      <c r="G25" s="101">
        <v>1231</v>
      </c>
      <c r="H25" s="101">
        <v>6119</v>
      </c>
      <c r="I25" s="101">
        <v>1199</v>
      </c>
      <c r="J25" s="101">
        <v>84</v>
      </c>
      <c r="K25" s="101">
        <v>2375</v>
      </c>
      <c r="L25" s="101">
        <v>1224</v>
      </c>
      <c r="M25" s="101">
        <v>439</v>
      </c>
      <c r="N25" s="27">
        <f t="shared" si="0"/>
        <v>34167</v>
      </c>
    </row>
    <row r="26" spans="1:14" x14ac:dyDescent="0.35">
      <c r="A26" s="120" t="s">
        <v>29</v>
      </c>
      <c r="B26" s="120"/>
      <c r="C26" s="121"/>
      <c r="D26" s="28" t="s">
        <v>14</v>
      </c>
      <c r="E26" s="45">
        <v>148</v>
      </c>
      <c r="F26" s="45">
        <v>80499</v>
      </c>
      <c r="G26" s="45">
        <v>2060</v>
      </c>
      <c r="H26" s="45">
        <v>16648</v>
      </c>
      <c r="I26" s="45">
        <v>4550</v>
      </c>
      <c r="J26" s="45">
        <v>458</v>
      </c>
      <c r="K26" s="45">
        <v>5279</v>
      </c>
      <c r="L26" s="45">
        <v>195</v>
      </c>
      <c r="M26" s="45">
        <v>73</v>
      </c>
      <c r="N26" s="30">
        <f t="shared" si="0"/>
        <v>109910</v>
      </c>
    </row>
    <row r="27" spans="1:14" x14ac:dyDescent="0.35">
      <c r="A27" s="122" t="s">
        <v>22</v>
      </c>
      <c r="B27" s="122"/>
      <c r="C27" s="123"/>
      <c r="D27" s="31" t="s">
        <v>15</v>
      </c>
      <c r="E27" s="101">
        <v>570</v>
      </c>
      <c r="F27" s="101">
        <v>328817</v>
      </c>
      <c r="G27" s="101">
        <v>2136</v>
      </c>
      <c r="H27" s="101">
        <v>98151</v>
      </c>
      <c r="I27" s="101">
        <v>33052</v>
      </c>
      <c r="J27" s="101">
        <v>3150</v>
      </c>
      <c r="K27" s="101">
        <v>3</v>
      </c>
      <c r="L27" s="101">
        <v>1997</v>
      </c>
      <c r="M27" s="101">
        <v>236</v>
      </c>
      <c r="N27" s="27">
        <f t="shared" si="0"/>
        <v>468112</v>
      </c>
    </row>
    <row r="28" spans="1:14" x14ac:dyDescent="0.35">
      <c r="A28" s="120" t="s">
        <v>31</v>
      </c>
      <c r="B28" s="120"/>
      <c r="C28" s="121"/>
      <c r="D28" s="28" t="s">
        <v>14</v>
      </c>
      <c r="E28" s="45">
        <v>20</v>
      </c>
      <c r="F28" s="45">
        <v>12242</v>
      </c>
      <c r="G28" s="45">
        <v>523</v>
      </c>
      <c r="H28" s="45">
        <v>3892</v>
      </c>
      <c r="I28" s="45">
        <v>832</v>
      </c>
      <c r="J28" s="45">
        <v>70</v>
      </c>
      <c r="K28" s="45">
        <v>12</v>
      </c>
      <c r="L28" s="45">
        <v>34</v>
      </c>
      <c r="M28" s="45">
        <v>7</v>
      </c>
      <c r="N28" s="30">
        <f t="shared" si="0"/>
        <v>17632</v>
      </c>
    </row>
    <row r="29" spans="1:14" x14ac:dyDescent="0.35">
      <c r="A29" s="122" t="s">
        <v>23</v>
      </c>
      <c r="B29" s="122"/>
      <c r="C29" s="123"/>
      <c r="D29" s="31" t="s">
        <v>15</v>
      </c>
      <c r="E29" s="101">
        <v>0</v>
      </c>
      <c r="F29" s="101">
        <v>0</v>
      </c>
      <c r="G29" s="101">
        <v>526</v>
      </c>
      <c r="H29" s="101">
        <v>0</v>
      </c>
      <c r="I29" s="101">
        <v>0</v>
      </c>
      <c r="J29" s="101">
        <v>261</v>
      </c>
      <c r="K29" s="101">
        <v>0</v>
      </c>
      <c r="L29" s="101">
        <v>0</v>
      </c>
      <c r="M29" s="101">
        <v>0</v>
      </c>
      <c r="N29" s="27">
        <f t="shared" si="0"/>
        <v>787</v>
      </c>
    </row>
    <row r="30" spans="1:14" x14ac:dyDescent="0.35">
      <c r="A30" s="120" t="s">
        <v>32</v>
      </c>
      <c r="B30" s="120"/>
      <c r="C30" s="121"/>
      <c r="D30" s="28" t="s">
        <v>14</v>
      </c>
      <c r="E30" s="45">
        <v>22</v>
      </c>
      <c r="F30" s="45">
        <v>8615</v>
      </c>
      <c r="G30" s="45">
        <v>2751</v>
      </c>
      <c r="H30" s="45">
        <v>2235</v>
      </c>
      <c r="I30" s="45">
        <v>3422</v>
      </c>
      <c r="J30" s="45">
        <v>752</v>
      </c>
      <c r="K30" s="45">
        <v>1112</v>
      </c>
      <c r="L30" s="45">
        <v>67</v>
      </c>
      <c r="M30" s="45">
        <v>21</v>
      </c>
      <c r="N30" s="30">
        <f t="shared" si="0"/>
        <v>18997</v>
      </c>
    </row>
    <row r="31" spans="1:14" x14ac:dyDescent="0.35">
      <c r="A31" s="126" t="s">
        <v>34</v>
      </c>
      <c r="B31" s="126"/>
      <c r="C31" s="127"/>
      <c r="D31" s="32" t="s">
        <v>15</v>
      </c>
      <c r="E31" s="98">
        <f t="shared" ref="E31:M31" si="1">E11+E13+E15+E17+E19+E21+E23+E25+E27+E29</f>
        <v>2159</v>
      </c>
      <c r="F31" s="98">
        <f t="shared" si="1"/>
        <v>1167571</v>
      </c>
      <c r="G31" s="98">
        <f t="shared" si="1"/>
        <v>16767</v>
      </c>
      <c r="H31" s="98">
        <f t="shared" si="1"/>
        <v>340737</v>
      </c>
      <c r="I31" s="98">
        <f t="shared" si="1"/>
        <v>149383</v>
      </c>
      <c r="J31" s="98">
        <f t="shared" si="1"/>
        <v>12985</v>
      </c>
      <c r="K31" s="98">
        <f t="shared" si="1"/>
        <v>105367</v>
      </c>
      <c r="L31" s="98">
        <f t="shared" si="1"/>
        <v>18737</v>
      </c>
      <c r="M31" s="98">
        <f t="shared" si="1"/>
        <v>5374</v>
      </c>
      <c r="N31" s="27">
        <f t="shared" ref="N31:N32" si="2">N11+N13+N15+N17+N19+N21+N23+N25+N27+N29</f>
        <v>1819080</v>
      </c>
    </row>
    <row r="32" spans="1:14" x14ac:dyDescent="0.35">
      <c r="A32" s="126"/>
      <c r="B32" s="126"/>
      <c r="C32" s="127"/>
      <c r="D32" s="33" t="s">
        <v>14</v>
      </c>
      <c r="E32" s="99">
        <f t="shared" ref="E32:M32" si="3">E12+E14+E16+E18+E20+E22+E24+E26+E28+E30</f>
        <v>1014</v>
      </c>
      <c r="F32" s="99">
        <f t="shared" si="3"/>
        <v>367349</v>
      </c>
      <c r="G32" s="99">
        <f t="shared" si="3"/>
        <v>19570</v>
      </c>
      <c r="H32" s="99">
        <f t="shared" si="3"/>
        <v>88280</v>
      </c>
      <c r="I32" s="99">
        <f t="shared" si="3"/>
        <v>40638</v>
      </c>
      <c r="J32" s="99">
        <f t="shared" si="3"/>
        <v>3761</v>
      </c>
      <c r="K32" s="99">
        <f t="shared" si="3"/>
        <v>35593</v>
      </c>
      <c r="L32" s="99">
        <f t="shared" si="3"/>
        <v>2871</v>
      </c>
      <c r="M32" s="99">
        <f t="shared" si="3"/>
        <v>988</v>
      </c>
      <c r="N32" s="30">
        <f t="shared" si="2"/>
        <v>560064</v>
      </c>
    </row>
    <row r="33" spans="1:14" x14ac:dyDescent="0.35">
      <c r="A33" s="130" t="s">
        <v>40</v>
      </c>
      <c r="B33" s="128" t="s">
        <v>38</v>
      </c>
      <c r="C33" s="133" t="s">
        <v>35</v>
      </c>
      <c r="D33" s="134"/>
      <c r="E33" s="102">
        <v>2604</v>
      </c>
      <c r="F33" s="102">
        <v>709250</v>
      </c>
      <c r="G33" s="102">
        <v>47331</v>
      </c>
      <c r="H33" s="102">
        <v>108644</v>
      </c>
      <c r="I33" s="102">
        <v>45012</v>
      </c>
      <c r="J33" s="102">
        <v>3254</v>
      </c>
      <c r="K33" s="102">
        <v>41759</v>
      </c>
      <c r="L33" s="102">
        <v>8836</v>
      </c>
      <c r="M33" s="102">
        <v>3584</v>
      </c>
      <c r="N33" s="34">
        <f>SUM(E33:M33)</f>
        <v>970274</v>
      </c>
    </row>
    <row r="34" spans="1:14" x14ac:dyDescent="0.35">
      <c r="A34" s="131"/>
      <c r="B34" s="129"/>
      <c r="C34" s="135" t="s">
        <v>36</v>
      </c>
      <c r="D34" s="136"/>
      <c r="E34" s="53">
        <v>380</v>
      </c>
      <c r="F34" s="53">
        <v>150461</v>
      </c>
      <c r="G34" s="53">
        <v>8394</v>
      </c>
      <c r="H34" s="53">
        <v>31626</v>
      </c>
      <c r="I34" s="53">
        <v>14259</v>
      </c>
      <c r="J34" s="53">
        <v>1105</v>
      </c>
      <c r="K34" s="53">
        <v>10924</v>
      </c>
      <c r="L34" s="53">
        <v>963</v>
      </c>
      <c r="M34" s="53">
        <v>408</v>
      </c>
      <c r="N34" s="35">
        <f>SUM(E34:M34)</f>
        <v>218520</v>
      </c>
    </row>
    <row r="35" spans="1:14" x14ac:dyDescent="0.35">
      <c r="A35" s="131"/>
      <c r="B35" s="129"/>
      <c r="C35" s="124" t="s">
        <v>37</v>
      </c>
      <c r="D35" s="125"/>
      <c r="E35" s="100">
        <f t="shared" ref="E35:N35" si="4">E34/(E33+E34)</f>
        <v>0.12734584450402145</v>
      </c>
      <c r="F35" s="100">
        <f t="shared" si="4"/>
        <v>0.17501346382679761</v>
      </c>
      <c r="G35" s="100">
        <f t="shared" si="4"/>
        <v>0.15063257065948857</v>
      </c>
      <c r="H35" s="100">
        <f t="shared" si="4"/>
        <v>0.22546517430669424</v>
      </c>
      <c r="I35" s="100">
        <f t="shared" si="4"/>
        <v>0.24057296148200638</v>
      </c>
      <c r="J35" s="100">
        <f t="shared" si="4"/>
        <v>0.25349850883230096</v>
      </c>
      <c r="K35" s="100">
        <f t="shared" si="4"/>
        <v>0.20735341571284854</v>
      </c>
      <c r="L35" s="100">
        <f t="shared" si="4"/>
        <v>9.827533421777733E-2</v>
      </c>
      <c r="M35" s="100">
        <f t="shared" si="4"/>
        <v>0.10220440881763528</v>
      </c>
      <c r="N35" s="36">
        <f t="shared" si="4"/>
        <v>0.18381654012385662</v>
      </c>
    </row>
    <row r="36" spans="1:14" x14ac:dyDescent="0.35">
      <c r="A36" s="131"/>
      <c r="B36" s="128" t="s">
        <v>39</v>
      </c>
      <c r="C36" s="133" t="s">
        <v>35</v>
      </c>
      <c r="D36" s="134"/>
      <c r="E36" s="54">
        <v>352</v>
      </c>
      <c r="F36" s="54">
        <v>140388</v>
      </c>
      <c r="G36" s="54">
        <v>7624</v>
      </c>
      <c r="H36" s="54">
        <v>29405</v>
      </c>
      <c r="I36" s="54">
        <v>13424</v>
      </c>
      <c r="J36" s="54">
        <v>1080</v>
      </c>
      <c r="K36" s="54">
        <v>9976</v>
      </c>
      <c r="L36" s="54">
        <v>816</v>
      </c>
      <c r="M36" s="54">
        <v>349</v>
      </c>
      <c r="N36" s="37">
        <f>SUM(E36:M36)</f>
        <v>203414</v>
      </c>
    </row>
    <row r="37" spans="1:14" x14ac:dyDescent="0.35">
      <c r="A37" s="131"/>
      <c r="B37" s="129"/>
      <c r="C37" s="135" t="s">
        <v>36</v>
      </c>
      <c r="D37" s="136"/>
      <c r="E37" s="53">
        <v>36</v>
      </c>
      <c r="F37" s="53">
        <v>12460</v>
      </c>
      <c r="G37" s="53">
        <v>527</v>
      </c>
      <c r="H37" s="53">
        <v>2935</v>
      </c>
      <c r="I37" s="53">
        <v>1396</v>
      </c>
      <c r="J37" s="53">
        <v>117</v>
      </c>
      <c r="K37" s="53">
        <v>1675</v>
      </c>
      <c r="L37" s="53">
        <v>4</v>
      </c>
      <c r="M37" s="53">
        <v>5</v>
      </c>
      <c r="N37" s="35">
        <f>SUM(E37:M37)</f>
        <v>19155</v>
      </c>
    </row>
    <row r="38" spans="1:14" ht="15" customHeight="1" x14ac:dyDescent="0.35">
      <c r="A38" s="132"/>
      <c r="B38" s="129"/>
      <c r="C38" s="124" t="s">
        <v>37</v>
      </c>
      <c r="D38" s="125"/>
      <c r="E38" s="36">
        <f>E37/(E37+E36)</f>
        <v>9.2783505154639179E-2</v>
      </c>
      <c r="F38" s="36">
        <f t="shared" ref="F38:N38" si="5">F37/(F37+F36)</f>
        <v>8.1518894588087518E-2</v>
      </c>
      <c r="G38" s="36">
        <f t="shared" si="5"/>
        <v>6.4654643602012021E-2</v>
      </c>
      <c r="H38" s="36">
        <f t="shared" si="5"/>
        <v>9.0754483611626469E-2</v>
      </c>
      <c r="I38" s="36">
        <f t="shared" si="5"/>
        <v>9.4197031039136306E-2</v>
      </c>
      <c r="J38" s="36">
        <f t="shared" si="5"/>
        <v>9.7744360902255634E-2</v>
      </c>
      <c r="K38" s="36">
        <f t="shared" si="5"/>
        <v>0.14376448373530168</v>
      </c>
      <c r="L38" s="36">
        <f t="shared" si="5"/>
        <v>4.8780487804878049E-3</v>
      </c>
      <c r="M38" s="36">
        <f t="shared" si="5"/>
        <v>1.4124293785310734E-2</v>
      </c>
      <c r="N38" s="36">
        <f t="shared" si="5"/>
        <v>8.6063198378929687E-2</v>
      </c>
    </row>
  </sheetData>
  <customSheetViews>
    <customSheetView guid="{63A9D80A-8E4A-4F33-B584-5ACED899AD49}" showGridLines="0" showRuler="0">
      <selection activeCell="S20" sqref="S20"/>
      <pageMargins left="0.7" right="1.0416666666666666E-2" top="1.1770833333333333" bottom="0.75" header="4.1666666666666664E-2" footer="0.3"/>
      <printOptions gridLines="1"/>
      <pageSetup paperSize="9" orientation="portrait" r:id="rId1"/>
      <headerFooter differentFirst="1">
        <oddHeader>&amp;R&amp;G</oddHeader>
      </headerFooter>
    </customSheetView>
  </customSheetViews>
  <mergeCells count="34">
    <mergeCell ref="A18:C18"/>
    <mergeCell ref="I1:N6"/>
    <mergeCell ref="A8:D10"/>
    <mergeCell ref="E8:N8"/>
    <mergeCell ref="E10:N10"/>
    <mergeCell ref="A11:C11"/>
    <mergeCell ref="A12:C12"/>
    <mergeCell ref="A13:C13"/>
    <mergeCell ref="A14:C14"/>
    <mergeCell ref="A15:C15"/>
    <mergeCell ref="A16:C16"/>
    <mergeCell ref="A17:C17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1:C32"/>
    <mergeCell ref="A33:A38"/>
    <mergeCell ref="B33:B35"/>
    <mergeCell ref="C33:D33"/>
    <mergeCell ref="C34:D34"/>
    <mergeCell ref="C35:D35"/>
    <mergeCell ref="B36:B38"/>
    <mergeCell ref="C36:D36"/>
    <mergeCell ref="C37:D37"/>
    <mergeCell ref="C38:D38"/>
  </mergeCells>
  <printOptions gridLines="1"/>
  <pageMargins left="0.70866141732283472" right="0" top="1.1811023622047245" bottom="0.74803149606299213" header="3.937007874015748E-2" footer="0.31496062992125984"/>
  <pageSetup paperSize="9" scale="80" orientation="landscape" r:id="rId2"/>
  <headerFooter differentFirst="1">
    <oddHeader>&amp;R&amp;G</oddHeader>
  </headerFooter>
  <drawing r:id="rId3"/>
  <legacyDrawingHF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 fitToPage="1"/>
  </sheetPr>
  <dimension ref="A1:N38"/>
  <sheetViews>
    <sheetView showGridLines="0" zoomScale="85" zoomScaleNormal="85" workbookViewId="0">
      <selection activeCell="N35" sqref="E35:N35"/>
    </sheetView>
  </sheetViews>
  <sheetFormatPr baseColWidth="10" defaultColWidth="11.453125" defaultRowHeight="14.5" x14ac:dyDescent="0.35"/>
  <cols>
    <col min="1" max="2" width="11.453125" style="24"/>
    <col min="3" max="3" width="12.453125" style="24" customWidth="1"/>
    <col min="4" max="4" width="3.54296875" style="24" bestFit="1" customWidth="1"/>
    <col min="5" max="5" width="11.453125" style="24"/>
    <col min="6" max="6" width="13.1796875" style="24" customWidth="1"/>
    <col min="7" max="13" width="11.453125" style="24"/>
    <col min="14" max="14" width="14.1796875" style="24" customWidth="1"/>
    <col min="15" max="16384" width="11.453125" style="24"/>
  </cols>
  <sheetData>
    <row r="1" spans="1:14" x14ac:dyDescent="0.35">
      <c r="I1" s="137" t="s">
        <v>94</v>
      </c>
      <c r="J1" s="138"/>
      <c r="K1" s="138"/>
      <c r="L1" s="138"/>
      <c r="M1" s="138"/>
      <c r="N1" s="138"/>
    </row>
    <row r="2" spans="1:14" x14ac:dyDescent="0.35">
      <c r="I2" s="138"/>
      <c r="J2" s="138"/>
      <c r="K2" s="138"/>
      <c r="L2" s="138"/>
      <c r="M2" s="138"/>
      <c r="N2" s="138"/>
    </row>
    <row r="3" spans="1:14" x14ac:dyDescent="0.35">
      <c r="I3" s="138"/>
      <c r="J3" s="138"/>
      <c r="K3" s="138"/>
      <c r="L3" s="138"/>
      <c r="M3" s="138"/>
      <c r="N3" s="138"/>
    </row>
    <row r="4" spans="1:14" x14ac:dyDescent="0.35">
      <c r="I4" s="138"/>
      <c r="J4" s="138"/>
      <c r="K4" s="138"/>
      <c r="L4" s="138"/>
      <c r="M4" s="138"/>
      <c r="N4" s="138"/>
    </row>
    <row r="5" spans="1:14" x14ac:dyDescent="0.35">
      <c r="I5" s="138"/>
      <c r="J5" s="138"/>
      <c r="K5" s="138"/>
      <c r="L5" s="138"/>
      <c r="M5" s="138"/>
      <c r="N5" s="138"/>
    </row>
    <row r="6" spans="1:14" x14ac:dyDescent="0.35">
      <c r="I6" s="138"/>
      <c r="J6" s="138"/>
      <c r="K6" s="138"/>
      <c r="L6" s="138"/>
      <c r="M6" s="138"/>
      <c r="N6" s="138"/>
    </row>
    <row r="8" spans="1:14" ht="15" customHeight="1" x14ac:dyDescent="0.35">
      <c r="A8" s="142" t="s">
        <v>68</v>
      </c>
      <c r="B8" s="143"/>
      <c r="C8" s="143"/>
      <c r="D8" s="144"/>
      <c r="E8" s="139" t="s">
        <v>0</v>
      </c>
      <c r="F8" s="139"/>
      <c r="G8" s="139"/>
      <c r="H8" s="139"/>
      <c r="I8" s="139"/>
      <c r="J8" s="139"/>
      <c r="K8" s="139"/>
      <c r="L8" s="139"/>
      <c r="M8" s="139"/>
      <c r="N8" s="139"/>
    </row>
    <row r="9" spans="1:14" x14ac:dyDescent="0.35">
      <c r="A9" s="145"/>
      <c r="B9" s="146"/>
      <c r="C9" s="146"/>
      <c r="D9" s="147"/>
      <c r="E9" s="49" t="str">
        <f>+AND!E9</f>
        <v>M1 ambul. y taxis</v>
      </c>
      <c r="F9" s="49" t="str">
        <f>+AND!F9</f>
        <v>Resto M1</v>
      </c>
      <c r="G9" s="49" t="str">
        <f>+AND!G9</f>
        <v>L y Quads</v>
      </c>
      <c r="H9" s="49" t="str">
        <f>+AND!H9</f>
        <v>N1</v>
      </c>
      <c r="I9" s="49" t="str">
        <f>+AND!I9</f>
        <v>N2 y N3</v>
      </c>
      <c r="J9" s="49" t="str">
        <f>+AND!J9</f>
        <v>M2 y M3</v>
      </c>
      <c r="K9" s="49" t="str">
        <f>+AND!K9</f>
        <v>O</v>
      </c>
      <c r="L9" s="49" t="str">
        <f>+AND!L9</f>
        <v>T</v>
      </c>
      <c r="M9" s="49" t="str">
        <f>+AND!M9</f>
        <v>Resto</v>
      </c>
      <c r="N9" s="50" t="str">
        <f>+AND!N9</f>
        <v>TOTAL</v>
      </c>
    </row>
    <row r="10" spans="1:14" ht="15" customHeight="1" x14ac:dyDescent="0.35">
      <c r="A10" s="148"/>
      <c r="B10" s="149"/>
      <c r="C10" s="149"/>
      <c r="D10" s="150"/>
      <c r="E10" s="139" t="s">
        <v>9</v>
      </c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x14ac:dyDescent="0.35">
      <c r="A11" s="122" t="s">
        <v>12</v>
      </c>
      <c r="B11" s="122"/>
      <c r="C11" s="123"/>
      <c r="D11" s="25" t="s">
        <v>15</v>
      </c>
      <c r="E11" s="106">
        <v>38</v>
      </c>
      <c r="F11" s="106">
        <v>22199</v>
      </c>
      <c r="G11" s="106">
        <v>240</v>
      </c>
      <c r="H11" s="106">
        <v>5467</v>
      </c>
      <c r="I11" s="106">
        <v>568</v>
      </c>
      <c r="J11" s="106">
        <v>29</v>
      </c>
      <c r="K11" s="106">
        <v>575</v>
      </c>
      <c r="L11" s="106">
        <v>980</v>
      </c>
      <c r="M11" s="106">
        <v>337</v>
      </c>
      <c r="N11" s="27">
        <f t="shared" ref="N11:N30" si="0">SUM(E11:M11)</f>
        <v>30433</v>
      </c>
    </row>
    <row r="12" spans="1:14" x14ac:dyDescent="0.35">
      <c r="A12" s="120" t="s">
        <v>13</v>
      </c>
      <c r="B12" s="120"/>
      <c r="C12" s="121"/>
      <c r="D12" s="28" t="s">
        <v>14</v>
      </c>
      <c r="E12" s="45">
        <v>5</v>
      </c>
      <c r="F12" s="45">
        <v>1807</v>
      </c>
      <c r="G12" s="45">
        <v>154</v>
      </c>
      <c r="H12" s="45">
        <v>394</v>
      </c>
      <c r="I12" s="45">
        <v>122</v>
      </c>
      <c r="J12" s="45">
        <v>8</v>
      </c>
      <c r="K12" s="45">
        <v>152</v>
      </c>
      <c r="L12" s="45">
        <v>339</v>
      </c>
      <c r="M12" s="45">
        <v>149</v>
      </c>
      <c r="N12" s="30">
        <f t="shared" si="0"/>
        <v>3130</v>
      </c>
    </row>
    <row r="13" spans="1:14" x14ac:dyDescent="0.35">
      <c r="A13" s="122" t="s">
        <v>16</v>
      </c>
      <c r="B13" s="122"/>
      <c r="C13" s="123"/>
      <c r="D13" s="31" t="s">
        <v>15</v>
      </c>
      <c r="E13" s="106">
        <v>53</v>
      </c>
      <c r="F13" s="106">
        <v>30269</v>
      </c>
      <c r="G13" s="106">
        <v>346</v>
      </c>
      <c r="H13" s="106">
        <v>13843</v>
      </c>
      <c r="I13" s="106">
        <v>2473</v>
      </c>
      <c r="J13" s="106">
        <v>243</v>
      </c>
      <c r="K13" s="106">
        <v>1762</v>
      </c>
      <c r="L13" s="106">
        <v>2765</v>
      </c>
      <c r="M13" s="106">
        <v>1002</v>
      </c>
      <c r="N13" s="27">
        <f t="shared" si="0"/>
        <v>52756</v>
      </c>
    </row>
    <row r="14" spans="1:14" x14ac:dyDescent="0.35">
      <c r="A14" s="120" t="s">
        <v>30</v>
      </c>
      <c r="B14" s="120"/>
      <c r="C14" s="121"/>
      <c r="D14" s="28" t="s">
        <v>14</v>
      </c>
      <c r="E14" s="45">
        <v>22</v>
      </c>
      <c r="F14" s="45">
        <v>4597</v>
      </c>
      <c r="G14" s="45">
        <v>402</v>
      </c>
      <c r="H14" s="45">
        <v>2101</v>
      </c>
      <c r="I14" s="45">
        <v>868</v>
      </c>
      <c r="J14" s="45">
        <v>142</v>
      </c>
      <c r="K14" s="45">
        <v>1179</v>
      </c>
      <c r="L14" s="45">
        <v>600</v>
      </c>
      <c r="M14" s="45">
        <v>147</v>
      </c>
      <c r="N14" s="30">
        <f t="shared" si="0"/>
        <v>10058</v>
      </c>
    </row>
    <row r="15" spans="1:14" x14ac:dyDescent="0.35">
      <c r="A15" s="122" t="s">
        <v>17</v>
      </c>
      <c r="B15" s="122"/>
      <c r="C15" s="123"/>
      <c r="D15" s="31" t="s">
        <v>15</v>
      </c>
      <c r="E15" s="106">
        <v>0</v>
      </c>
      <c r="F15" s="106">
        <v>366</v>
      </c>
      <c r="G15" s="106">
        <v>4</v>
      </c>
      <c r="H15" s="106">
        <v>157</v>
      </c>
      <c r="I15" s="106">
        <v>9</v>
      </c>
      <c r="J15" s="106">
        <v>9</v>
      </c>
      <c r="K15" s="106">
        <v>0</v>
      </c>
      <c r="L15" s="106">
        <v>0</v>
      </c>
      <c r="M15" s="106">
        <v>0</v>
      </c>
      <c r="N15" s="27">
        <f t="shared" si="0"/>
        <v>545</v>
      </c>
    </row>
    <row r="16" spans="1:14" x14ac:dyDescent="0.35">
      <c r="A16" s="120" t="s">
        <v>24</v>
      </c>
      <c r="B16" s="120"/>
      <c r="C16" s="121"/>
      <c r="D16" s="28" t="s">
        <v>14</v>
      </c>
      <c r="E16" s="45">
        <v>12</v>
      </c>
      <c r="F16" s="45">
        <v>3036</v>
      </c>
      <c r="G16" s="45">
        <v>91</v>
      </c>
      <c r="H16" s="45">
        <v>1118</v>
      </c>
      <c r="I16" s="45">
        <v>44</v>
      </c>
      <c r="J16" s="45">
        <v>94</v>
      </c>
      <c r="K16" s="45">
        <v>0</v>
      </c>
      <c r="L16" s="45">
        <v>9</v>
      </c>
      <c r="M16" s="45">
        <v>1</v>
      </c>
      <c r="N16" s="30">
        <f t="shared" si="0"/>
        <v>4405</v>
      </c>
    </row>
    <row r="17" spans="1:14" x14ac:dyDescent="0.35">
      <c r="A17" s="122" t="s">
        <v>18</v>
      </c>
      <c r="B17" s="122"/>
      <c r="C17" s="123"/>
      <c r="D17" s="31" t="s">
        <v>15</v>
      </c>
      <c r="E17" s="106">
        <v>137</v>
      </c>
      <c r="F17" s="106">
        <v>52216</v>
      </c>
      <c r="G17" s="106">
        <v>459</v>
      </c>
      <c r="H17" s="106">
        <v>17101</v>
      </c>
      <c r="I17" s="106">
        <v>2381</v>
      </c>
      <c r="J17" s="106">
        <v>343</v>
      </c>
      <c r="K17" s="106">
        <v>2953</v>
      </c>
      <c r="L17" s="106">
        <v>1176</v>
      </c>
      <c r="M17" s="106">
        <v>550</v>
      </c>
      <c r="N17" s="27">
        <f t="shared" si="0"/>
        <v>77316</v>
      </c>
    </row>
    <row r="18" spans="1:14" x14ac:dyDescent="0.35">
      <c r="A18" s="120" t="s">
        <v>25</v>
      </c>
      <c r="B18" s="120"/>
      <c r="C18" s="121"/>
      <c r="D18" s="28" t="s">
        <v>14</v>
      </c>
      <c r="E18" s="45">
        <v>48</v>
      </c>
      <c r="F18" s="45">
        <v>17882</v>
      </c>
      <c r="G18" s="45">
        <v>1048</v>
      </c>
      <c r="H18" s="45">
        <v>6521</v>
      </c>
      <c r="I18" s="45">
        <v>1228</v>
      </c>
      <c r="J18" s="45">
        <v>180</v>
      </c>
      <c r="K18" s="45">
        <v>1828</v>
      </c>
      <c r="L18" s="45">
        <v>1894</v>
      </c>
      <c r="M18" s="45">
        <v>428</v>
      </c>
      <c r="N18" s="30">
        <f t="shared" si="0"/>
        <v>31057</v>
      </c>
    </row>
    <row r="19" spans="1:14" x14ac:dyDescent="0.35">
      <c r="A19" s="122" t="s">
        <v>19</v>
      </c>
      <c r="B19" s="122"/>
      <c r="C19" s="123"/>
      <c r="D19" s="31" t="s">
        <v>15</v>
      </c>
      <c r="E19" s="106">
        <v>106</v>
      </c>
      <c r="F19" s="106">
        <v>429</v>
      </c>
      <c r="G19" s="106">
        <v>0</v>
      </c>
      <c r="H19" s="106">
        <v>182</v>
      </c>
      <c r="I19" s="106">
        <v>4109</v>
      </c>
      <c r="J19" s="106">
        <v>550</v>
      </c>
      <c r="K19" s="106">
        <v>0</v>
      </c>
      <c r="L19" s="106">
        <v>0</v>
      </c>
      <c r="M19" s="106">
        <v>0</v>
      </c>
      <c r="N19" s="27">
        <f t="shared" si="0"/>
        <v>5376</v>
      </c>
    </row>
    <row r="20" spans="1:14" x14ac:dyDescent="0.35">
      <c r="A20" s="120" t="s">
        <v>26</v>
      </c>
      <c r="B20" s="120"/>
      <c r="C20" s="121"/>
      <c r="D20" s="28" t="s">
        <v>14</v>
      </c>
      <c r="E20" s="45">
        <v>192</v>
      </c>
      <c r="F20" s="45">
        <v>29179</v>
      </c>
      <c r="G20" s="45">
        <v>701</v>
      </c>
      <c r="H20" s="45">
        <v>6499</v>
      </c>
      <c r="I20" s="45">
        <v>1160</v>
      </c>
      <c r="J20" s="45">
        <v>169</v>
      </c>
      <c r="K20" s="45">
        <v>0</v>
      </c>
      <c r="L20" s="45">
        <v>0</v>
      </c>
      <c r="M20" s="45">
        <v>1</v>
      </c>
      <c r="N20" s="30">
        <f t="shared" si="0"/>
        <v>37901</v>
      </c>
    </row>
    <row r="21" spans="1:14" x14ac:dyDescent="0.35">
      <c r="A21" s="122" t="s">
        <v>20</v>
      </c>
      <c r="B21" s="122"/>
      <c r="C21" s="123"/>
      <c r="D21" s="31" t="s">
        <v>15</v>
      </c>
      <c r="E21" s="106">
        <v>52</v>
      </c>
      <c r="F21" s="106">
        <v>18750</v>
      </c>
      <c r="G21" s="106">
        <v>60</v>
      </c>
      <c r="H21" s="106">
        <v>7214</v>
      </c>
      <c r="I21" s="106">
        <v>2908</v>
      </c>
      <c r="J21" s="106">
        <v>163</v>
      </c>
      <c r="K21" s="106">
        <v>5472</v>
      </c>
      <c r="L21" s="106">
        <v>416</v>
      </c>
      <c r="M21" s="106">
        <v>46</v>
      </c>
      <c r="N21" s="27">
        <f t="shared" si="0"/>
        <v>35081</v>
      </c>
    </row>
    <row r="22" spans="1:14" x14ac:dyDescent="0.35">
      <c r="A22" s="120" t="s">
        <v>27</v>
      </c>
      <c r="B22" s="120"/>
      <c r="C22" s="121"/>
      <c r="D22" s="28" t="s">
        <v>14</v>
      </c>
      <c r="E22" s="45">
        <v>23</v>
      </c>
      <c r="F22" s="45">
        <v>7169</v>
      </c>
      <c r="G22" s="45">
        <v>175</v>
      </c>
      <c r="H22" s="45">
        <v>3182</v>
      </c>
      <c r="I22" s="45">
        <v>1844</v>
      </c>
      <c r="J22" s="45">
        <v>153</v>
      </c>
      <c r="K22" s="45">
        <v>2242</v>
      </c>
      <c r="L22" s="45">
        <v>196</v>
      </c>
      <c r="M22" s="45">
        <v>266</v>
      </c>
      <c r="N22" s="30">
        <f t="shared" si="0"/>
        <v>15250</v>
      </c>
    </row>
    <row r="23" spans="1:14" x14ac:dyDescent="0.35">
      <c r="A23" s="140" t="s">
        <v>67</v>
      </c>
      <c r="B23" s="140"/>
      <c r="C23" s="141"/>
      <c r="D23" s="31" t="s">
        <v>15</v>
      </c>
      <c r="E23" s="106">
        <v>1</v>
      </c>
      <c r="F23" s="106">
        <v>2046</v>
      </c>
      <c r="G23" s="106">
        <v>10</v>
      </c>
      <c r="H23" s="106">
        <v>992</v>
      </c>
      <c r="I23" s="106">
        <v>118</v>
      </c>
      <c r="J23" s="106">
        <v>2</v>
      </c>
      <c r="K23" s="106">
        <v>2</v>
      </c>
      <c r="L23" s="106">
        <v>602</v>
      </c>
      <c r="M23" s="106">
        <v>46</v>
      </c>
      <c r="N23" s="27">
        <f t="shared" si="0"/>
        <v>3819</v>
      </c>
    </row>
    <row r="24" spans="1:14" x14ac:dyDescent="0.35">
      <c r="A24" s="120" t="s">
        <v>28</v>
      </c>
      <c r="B24" s="120"/>
      <c r="C24" s="121"/>
      <c r="D24" s="28" t="s">
        <v>14</v>
      </c>
      <c r="E24" s="45">
        <v>7</v>
      </c>
      <c r="F24" s="45">
        <v>3080</v>
      </c>
      <c r="G24" s="45">
        <v>23</v>
      </c>
      <c r="H24" s="45">
        <v>1205</v>
      </c>
      <c r="I24" s="45">
        <v>451</v>
      </c>
      <c r="J24" s="45">
        <v>36</v>
      </c>
      <c r="K24" s="45">
        <v>1</v>
      </c>
      <c r="L24" s="45">
        <v>225</v>
      </c>
      <c r="M24" s="45">
        <v>31</v>
      </c>
      <c r="N24" s="30">
        <f t="shared" si="0"/>
        <v>5059</v>
      </c>
    </row>
    <row r="25" spans="1:14" x14ac:dyDescent="0.35">
      <c r="A25" s="122" t="s">
        <v>21</v>
      </c>
      <c r="B25" s="122"/>
      <c r="C25" s="123"/>
      <c r="D25" s="31" t="s">
        <v>15</v>
      </c>
      <c r="E25" s="106">
        <v>12</v>
      </c>
      <c r="F25" s="106">
        <v>1903</v>
      </c>
      <c r="G25" s="106">
        <v>92</v>
      </c>
      <c r="H25" s="106">
        <v>555</v>
      </c>
      <c r="I25" s="106">
        <v>42</v>
      </c>
      <c r="J25" s="106">
        <v>1</v>
      </c>
      <c r="K25" s="106">
        <v>103</v>
      </c>
      <c r="L25" s="106">
        <v>385</v>
      </c>
      <c r="M25" s="106">
        <v>237</v>
      </c>
      <c r="N25" s="27">
        <f t="shared" si="0"/>
        <v>3330</v>
      </c>
    </row>
    <row r="26" spans="1:14" x14ac:dyDescent="0.35">
      <c r="A26" s="120" t="s">
        <v>29</v>
      </c>
      <c r="B26" s="120"/>
      <c r="C26" s="121"/>
      <c r="D26" s="28" t="s">
        <v>14</v>
      </c>
      <c r="E26" s="45">
        <v>65</v>
      </c>
      <c r="F26" s="45">
        <v>24297</v>
      </c>
      <c r="G26" s="45">
        <v>442</v>
      </c>
      <c r="H26" s="45">
        <v>6233</v>
      </c>
      <c r="I26" s="45">
        <v>840</v>
      </c>
      <c r="J26" s="45">
        <v>98</v>
      </c>
      <c r="K26" s="45">
        <v>1007</v>
      </c>
      <c r="L26" s="45">
        <v>221</v>
      </c>
      <c r="M26" s="45">
        <v>279</v>
      </c>
      <c r="N26" s="30">
        <f t="shared" si="0"/>
        <v>33482</v>
      </c>
    </row>
    <row r="27" spans="1:14" x14ac:dyDescent="0.35">
      <c r="A27" s="122" t="s">
        <v>22</v>
      </c>
      <c r="B27" s="122"/>
      <c r="C27" s="123"/>
      <c r="D27" s="31" t="s">
        <v>15</v>
      </c>
      <c r="E27" s="106">
        <v>60</v>
      </c>
      <c r="F27" s="106">
        <v>32129</v>
      </c>
      <c r="G27" s="106">
        <v>109</v>
      </c>
      <c r="H27" s="106">
        <v>11929</v>
      </c>
      <c r="I27" s="106">
        <v>1387</v>
      </c>
      <c r="J27" s="106">
        <v>44</v>
      </c>
      <c r="K27" s="106">
        <v>0</v>
      </c>
      <c r="L27" s="106">
        <v>452</v>
      </c>
      <c r="M27" s="106">
        <v>37</v>
      </c>
      <c r="N27" s="27">
        <f t="shared" si="0"/>
        <v>46147</v>
      </c>
    </row>
    <row r="28" spans="1:14" x14ac:dyDescent="0.35">
      <c r="A28" s="120" t="s">
        <v>31</v>
      </c>
      <c r="B28" s="120"/>
      <c r="C28" s="121"/>
      <c r="D28" s="28" t="s">
        <v>14</v>
      </c>
      <c r="E28" s="45">
        <v>8</v>
      </c>
      <c r="F28" s="45">
        <v>3256</v>
      </c>
      <c r="G28" s="45">
        <v>150</v>
      </c>
      <c r="H28" s="45">
        <v>1335</v>
      </c>
      <c r="I28" s="45">
        <v>236</v>
      </c>
      <c r="J28" s="45">
        <v>11</v>
      </c>
      <c r="K28" s="45">
        <v>0</v>
      </c>
      <c r="L28" s="45">
        <v>45</v>
      </c>
      <c r="M28" s="45">
        <v>7</v>
      </c>
      <c r="N28" s="30">
        <f t="shared" si="0"/>
        <v>5048</v>
      </c>
    </row>
    <row r="29" spans="1:14" x14ac:dyDescent="0.35">
      <c r="A29" s="122" t="s">
        <v>23</v>
      </c>
      <c r="B29" s="122"/>
      <c r="C29" s="123"/>
      <c r="D29" s="31" t="s">
        <v>15</v>
      </c>
      <c r="E29" s="106">
        <v>2</v>
      </c>
      <c r="F29" s="106">
        <v>5</v>
      </c>
      <c r="G29" s="106">
        <v>14</v>
      </c>
      <c r="H29" s="106">
        <v>0</v>
      </c>
      <c r="I29" s="106">
        <v>0</v>
      </c>
      <c r="J29" s="106">
        <v>32</v>
      </c>
      <c r="K29" s="106">
        <v>0</v>
      </c>
      <c r="L29" s="106">
        <v>0</v>
      </c>
      <c r="M29" s="106">
        <v>0</v>
      </c>
      <c r="N29" s="27">
        <f t="shared" si="0"/>
        <v>53</v>
      </c>
    </row>
    <row r="30" spans="1:14" x14ac:dyDescent="0.35">
      <c r="A30" s="120" t="s">
        <v>32</v>
      </c>
      <c r="B30" s="120"/>
      <c r="C30" s="121"/>
      <c r="D30" s="28" t="s">
        <v>14</v>
      </c>
      <c r="E30" s="45">
        <v>25</v>
      </c>
      <c r="F30" s="45">
        <v>2316</v>
      </c>
      <c r="G30" s="45">
        <v>549</v>
      </c>
      <c r="H30" s="45">
        <v>973</v>
      </c>
      <c r="I30" s="45">
        <v>567</v>
      </c>
      <c r="J30" s="45">
        <v>168</v>
      </c>
      <c r="K30" s="45">
        <v>68</v>
      </c>
      <c r="L30" s="45">
        <v>23</v>
      </c>
      <c r="M30" s="45">
        <v>11</v>
      </c>
      <c r="N30" s="30">
        <f t="shared" si="0"/>
        <v>4700</v>
      </c>
    </row>
    <row r="31" spans="1:14" x14ac:dyDescent="0.35">
      <c r="A31" s="126" t="s">
        <v>34</v>
      </c>
      <c r="B31" s="126"/>
      <c r="C31" s="127"/>
      <c r="D31" s="32" t="s">
        <v>15</v>
      </c>
      <c r="E31" s="103">
        <f t="shared" ref="E31:M31" si="1">E11+E13+E15+E17+E19+E21+E23+E25+E27+E29</f>
        <v>461</v>
      </c>
      <c r="F31" s="103">
        <f t="shared" si="1"/>
        <v>160312</v>
      </c>
      <c r="G31" s="103">
        <f t="shared" si="1"/>
        <v>1334</v>
      </c>
      <c r="H31" s="103">
        <f t="shared" si="1"/>
        <v>57440</v>
      </c>
      <c r="I31" s="103">
        <f t="shared" si="1"/>
        <v>13995</v>
      </c>
      <c r="J31" s="103">
        <f t="shared" si="1"/>
        <v>1416</v>
      </c>
      <c r="K31" s="103">
        <f t="shared" si="1"/>
        <v>10867</v>
      </c>
      <c r="L31" s="103">
        <f t="shared" si="1"/>
        <v>6776</v>
      </c>
      <c r="M31" s="103">
        <f t="shared" si="1"/>
        <v>2255</v>
      </c>
      <c r="N31" s="27">
        <f t="shared" ref="N31" si="2">N11+N13+N15+N17+N19+N21+N23+N25+N27+N29</f>
        <v>254856</v>
      </c>
    </row>
    <row r="32" spans="1:14" x14ac:dyDescent="0.35">
      <c r="A32" s="126"/>
      <c r="B32" s="126"/>
      <c r="C32" s="127"/>
      <c r="D32" s="33" t="s">
        <v>14</v>
      </c>
      <c r="E32" s="104">
        <f t="shared" ref="E32:M32" si="3">E12+E14+E16+E18+E20+E22+E24+E26+E28+E30</f>
        <v>407</v>
      </c>
      <c r="F32" s="104">
        <f t="shared" si="3"/>
        <v>96619</v>
      </c>
      <c r="G32" s="104">
        <f t="shared" si="3"/>
        <v>3735</v>
      </c>
      <c r="H32" s="104">
        <f t="shared" si="3"/>
        <v>29561</v>
      </c>
      <c r="I32" s="104">
        <f t="shared" si="3"/>
        <v>7360</v>
      </c>
      <c r="J32" s="104">
        <f t="shared" si="3"/>
        <v>1059</v>
      </c>
      <c r="K32" s="104">
        <f t="shared" si="3"/>
        <v>6477</v>
      </c>
      <c r="L32" s="104">
        <f t="shared" si="3"/>
        <v>3552</v>
      </c>
      <c r="M32" s="104">
        <f t="shared" si="3"/>
        <v>1320</v>
      </c>
      <c r="N32" s="30">
        <f t="shared" ref="N32" si="4">N12+N14+N16+N18+N20+N22+N24+N26+N28+N30</f>
        <v>150090</v>
      </c>
    </row>
    <row r="33" spans="1:14" x14ac:dyDescent="0.35">
      <c r="A33" s="130" t="s">
        <v>40</v>
      </c>
      <c r="B33" s="128" t="s">
        <v>38</v>
      </c>
      <c r="C33" s="133" t="s">
        <v>35</v>
      </c>
      <c r="D33" s="134"/>
      <c r="E33" s="107">
        <v>989</v>
      </c>
      <c r="F33" s="107">
        <v>218613</v>
      </c>
      <c r="G33" s="107">
        <v>11032</v>
      </c>
      <c r="H33" s="107">
        <v>39258</v>
      </c>
      <c r="I33" s="107">
        <v>9980</v>
      </c>
      <c r="J33" s="107">
        <v>741</v>
      </c>
      <c r="K33" s="107">
        <v>9584</v>
      </c>
      <c r="L33" s="107">
        <v>8984</v>
      </c>
      <c r="M33" s="107">
        <v>4047</v>
      </c>
      <c r="N33" s="34">
        <f>SUM(E33:M33)</f>
        <v>303228</v>
      </c>
    </row>
    <row r="34" spans="1:14" x14ac:dyDescent="0.35">
      <c r="A34" s="131"/>
      <c r="B34" s="129"/>
      <c r="C34" s="135" t="s">
        <v>36</v>
      </c>
      <c r="D34" s="136"/>
      <c r="E34" s="53">
        <v>144</v>
      </c>
      <c r="F34" s="53">
        <v>44696</v>
      </c>
      <c r="G34" s="53">
        <v>1731</v>
      </c>
      <c r="H34" s="53">
        <v>12036</v>
      </c>
      <c r="I34" s="53">
        <v>3479</v>
      </c>
      <c r="J34" s="53">
        <v>392</v>
      </c>
      <c r="K34" s="53">
        <v>3069</v>
      </c>
      <c r="L34" s="53">
        <v>1667</v>
      </c>
      <c r="M34" s="53">
        <v>773</v>
      </c>
      <c r="N34" s="35">
        <f>SUM(E34:M34)</f>
        <v>67987</v>
      </c>
    </row>
    <row r="35" spans="1:14" x14ac:dyDescent="0.35">
      <c r="A35" s="131"/>
      <c r="B35" s="129"/>
      <c r="C35" s="124" t="s">
        <v>37</v>
      </c>
      <c r="D35" s="125"/>
      <c r="E35" s="105">
        <f t="shared" ref="E35:N35" si="5">E34/(E33+E34)</f>
        <v>0.12709620476610767</v>
      </c>
      <c r="F35" s="105">
        <f t="shared" si="5"/>
        <v>0.16974733108249243</v>
      </c>
      <c r="G35" s="105">
        <f t="shared" si="5"/>
        <v>0.13562642012066128</v>
      </c>
      <c r="H35" s="105">
        <f t="shared" si="5"/>
        <v>0.23464732717276873</v>
      </c>
      <c r="I35" s="105">
        <f t="shared" si="5"/>
        <v>0.2584887435916487</v>
      </c>
      <c r="J35" s="105">
        <f t="shared" si="5"/>
        <v>0.34598411297440423</v>
      </c>
      <c r="K35" s="105">
        <f t="shared" si="5"/>
        <v>0.24255117363471113</v>
      </c>
      <c r="L35" s="105">
        <f t="shared" si="5"/>
        <v>0.15651112571589523</v>
      </c>
      <c r="M35" s="105">
        <f t="shared" si="5"/>
        <v>0.1603734439834025</v>
      </c>
      <c r="N35" s="36">
        <f t="shared" si="5"/>
        <v>0.18314723273574612</v>
      </c>
    </row>
    <row r="36" spans="1:14" x14ac:dyDescent="0.35">
      <c r="A36" s="131"/>
      <c r="B36" s="128" t="s">
        <v>39</v>
      </c>
      <c r="C36" s="133" t="s">
        <v>35</v>
      </c>
      <c r="D36" s="134"/>
      <c r="E36" s="109">
        <v>160</v>
      </c>
      <c r="F36" s="109">
        <v>55126</v>
      </c>
      <c r="G36" s="109">
        <v>2121</v>
      </c>
      <c r="H36" s="109">
        <v>14009</v>
      </c>
      <c r="I36" s="109">
        <v>4594</v>
      </c>
      <c r="J36" s="109">
        <v>418</v>
      </c>
      <c r="K36" s="109">
        <v>4001</v>
      </c>
      <c r="L36" s="109">
        <v>1696</v>
      </c>
      <c r="M36" s="109">
        <v>805</v>
      </c>
      <c r="N36" s="37">
        <f>SUM(E36:M36)</f>
        <v>82930</v>
      </c>
    </row>
    <row r="37" spans="1:14" x14ac:dyDescent="0.35">
      <c r="A37" s="131"/>
      <c r="B37" s="129"/>
      <c r="C37" s="135" t="s">
        <v>36</v>
      </c>
      <c r="D37" s="136"/>
      <c r="E37" s="108">
        <v>42</v>
      </c>
      <c r="F37" s="108">
        <v>21229</v>
      </c>
      <c r="G37" s="108">
        <v>763</v>
      </c>
      <c r="H37" s="108">
        <v>4736</v>
      </c>
      <c r="I37" s="108">
        <v>1932</v>
      </c>
      <c r="J37" s="108">
        <v>105</v>
      </c>
      <c r="K37" s="108">
        <v>1909</v>
      </c>
      <c r="L37" s="108">
        <v>176</v>
      </c>
      <c r="M37" s="108">
        <v>187</v>
      </c>
      <c r="N37" s="35">
        <f>SUM(E37:M37)</f>
        <v>31079</v>
      </c>
    </row>
    <row r="38" spans="1:14" ht="15" customHeight="1" x14ac:dyDescent="0.35">
      <c r="A38" s="132"/>
      <c r="B38" s="129"/>
      <c r="C38" s="124" t="s">
        <v>37</v>
      </c>
      <c r="D38" s="125"/>
      <c r="E38" s="36">
        <f t="shared" ref="E38:N38" si="6">E37/(E37+E36)</f>
        <v>0.20792079207920791</v>
      </c>
      <c r="F38" s="36">
        <f t="shared" si="6"/>
        <v>0.27803025342151794</v>
      </c>
      <c r="G38" s="36">
        <f t="shared" si="6"/>
        <v>0.2645631067961165</v>
      </c>
      <c r="H38" s="36">
        <f t="shared" si="6"/>
        <v>0.25265404107762068</v>
      </c>
      <c r="I38" s="36">
        <f t="shared" si="6"/>
        <v>0.29604658289917252</v>
      </c>
      <c r="J38" s="36">
        <f t="shared" si="6"/>
        <v>0.20076481835564053</v>
      </c>
      <c r="K38" s="36">
        <f t="shared" si="6"/>
        <v>0.32301184433164126</v>
      </c>
      <c r="L38" s="36">
        <f t="shared" si="6"/>
        <v>9.4017094017094016E-2</v>
      </c>
      <c r="M38" s="36">
        <f t="shared" si="6"/>
        <v>0.18850806451612903</v>
      </c>
      <c r="N38" s="36">
        <f t="shared" si="6"/>
        <v>0.27260128586339677</v>
      </c>
    </row>
  </sheetData>
  <customSheetViews>
    <customSheetView guid="{63A9D80A-8E4A-4F33-B584-5ACED899AD49}" showGridLines="0" fitToPage="1" topLeftCell="A10">
      <selection activeCell="E36" sqref="E36"/>
      <pageMargins left="0.70866141732283472" right="0" top="1.1811023622047245" bottom="0.74803149606299213" header="3.937007874015748E-2" footer="0.31496062992125984"/>
      <pageSetup paperSize="9" scale="79" orientation="landscape" r:id="rId1"/>
      <headerFooter alignWithMargins="0"/>
    </customSheetView>
  </customSheetViews>
  <mergeCells count="34">
    <mergeCell ref="C37:D37"/>
    <mergeCell ref="C36:D36"/>
    <mergeCell ref="C34:D34"/>
    <mergeCell ref="C33:D33"/>
    <mergeCell ref="A33:A38"/>
    <mergeCell ref="B33:B35"/>
    <mergeCell ref="B36:B38"/>
    <mergeCell ref="C35:D35"/>
    <mergeCell ref="C38:D38"/>
    <mergeCell ref="A29:C29"/>
    <mergeCell ref="A18:C18"/>
    <mergeCell ref="A27:C27"/>
    <mergeCell ref="A31:C32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8:C28"/>
    <mergeCell ref="I1:N6"/>
    <mergeCell ref="A8:D10"/>
    <mergeCell ref="E8:N8"/>
    <mergeCell ref="E10:N10"/>
    <mergeCell ref="A11:C11"/>
    <mergeCell ref="A17:C17"/>
    <mergeCell ref="A13:C13"/>
    <mergeCell ref="A12:C12"/>
    <mergeCell ref="A14:C14"/>
    <mergeCell ref="A15:C15"/>
    <mergeCell ref="A16:C16"/>
  </mergeCells>
  <printOptions gridLines="1"/>
  <pageMargins left="0.70866141732283472" right="0" top="1.1811023622047245" bottom="0.74803149606299213" header="3.937007874015748E-2" footer="0.31496062992125984"/>
  <pageSetup paperSize="9" scale="80" orientation="landscape" r:id="rId2"/>
  <headerFooter differentFirst="1">
    <oddHeader>&amp;R&amp;G</oddHeader>
  </headerFooter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38"/>
  <sheetViews>
    <sheetView showGridLines="0" showRuler="0" showWhiteSpace="0" zoomScale="85" zoomScaleNormal="85" workbookViewId="0">
      <selection activeCell="I7" sqref="I7"/>
    </sheetView>
  </sheetViews>
  <sheetFormatPr baseColWidth="10" defaultColWidth="11.453125" defaultRowHeight="14.5" x14ac:dyDescent="0.35"/>
  <cols>
    <col min="1" max="2" width="11.453125" style="24"/>
    <col min="3" max="3" width="12.453125" style="24" customWidth="1"/>
    <col min="4" max="4" width="3.54296875" style="24" bestFit="1" customWidth="1"/>
    <col min="5" max="5" width="11.453125" style="24"/>
    <col min="6" max="6" width="13.1796875" style="24" customWidth="1"/>
    <col min="7" max="13" width="11.453125" style="24"/>
    <col min="14" max="14" width="14.1796875" style="24" customWidth="1"/>
    <col min="15" max="16384" width="11.453125" style="24"/>
  </cols>
  <sheetData>
    <row r="1" spans="1:14" x14ac:dyDescent="0.35">
      <c r="I1" s="137" t="s">
        <v>99</v>
      </c>
      <c r="J1" s="138"/>
      <c r="K1" s="138"/>
      <c r="L1" s="138"/>
      <c r="M1" s="138"/>
      <c r="N1" s="138"/>
    </row>
    <row r="2" spans="1:14" x14ac:dyDescent="0.35">
      <c r="I2" s="138"/>
      <c r="J2" s="138"/>
      <c r="K2" s="138"/>
      <c r="L2" s="138"/>
      <c r="M2" s="138"/>
      <c r="N2" s="138"/>
    </row>
    <row r="3" spans="1:14" x14ac:dyDescent="0.35">
      <c r="I3" s="138"/>
      <c r="J3" s="138"/>
      <c r="K3" s="138"/>
      <c r="L3" s="138"/>
      <c r="M3" s="138"/>
      <c r="N3" s="138"/>
    </row>
    <row r="4" spans="1:14" x14ac:dyDescent="0.35">
      <c r="I4" s="138"/>
      <c r="J4" s="138"/>
      <c r="K4" s="138"/>
      <c r="L4" s="138"/>
      <c r="M4" s="138"/>
      <c r="N4" s="138"/>
    </row>
    <row r="5" spans="1:14" x14ac:dyDescent="0.35">
      <c r="I5" s="138"/>
      <c r="J5" s="138"/>
      <c r="K5" s="138"/>
      <c r="L5" s="138"/>
      <c r="M5" s="138"/>
      <c r="N5" s="138"/>
    </row>
    <row r="6" spans="1:14" x14ac:dyDescent="0.35">
      <c r="I6" s="138"/>
      <c r="J6" s="138"/>
      <c r="K6" s="138"/>
      <c r="L6" s="138"/>
      <c r="M6" s="138"/>
      <c r="N6" s="138"/>
    </row>
    <row r="8" spans="1:14" ht="15" customHeight="1" x14ac:dyDescent="0.35">
      <c r="A8" s="142" t="s">
        <v>41</v>
      </c>
      <c r="B8" s="143"/>
      <c r="C8" s="143"/>
      <c r="D8" s="144"/>
      <c r="E8" s="139" t="s">
        <v>0</v>
      </c>
      <c r="F8" s="139"/>
      <c r="G8" s="139"/>
      <c r="H8" s="139"/>
      <c r="I8" s="139"/>
      <c r="J8" s="139"/>
      <c r="K8" s="139"/>
      <c r="L8" s="139"/>
      <c r="M8" s="139"/>
      <c r="N8" s="139"/>
    </row>
    <row r="9" spans="1:14" x14ac:dyDescent="0.35">
      <c r="A9" s="145"/>
      <c r="B9" s="146"/>
      <c r="C9" s="146"/>
      <c r="D9" s="147"/>
      <c r="E9" s="49" t="str">
        <f>+AND!E9</f>
        <v>M1 ambul. y taxis</v>
      </c>
      <c r="F9" s="49" t="str">
        <f>+AND!F9</f>
        <v>Resto M1</v>
      </c>
      <c r="G9" s="49" t="str">
        <f>+AND!G9</f>
        <v>L y Quads</v>
      </c>
      <c r="H9" s="49" t="str">
        <f>+AND!H9</f>
        <v>N1</v>
      </c>
      <c r="I9" s="49" t="str">
        <f>+AND!I9</f>
        <v>N2 y N3</v>
      </c>
      <c r="J9" s="49" t="str">
        <f>+AND!J9</f>
        <v>M2 y M3</v>
      </c>
      <c r="K9" s="49" t="str">
        <f>+AND!K9</f>
        <v>O</v>
      </c>
      <c r="L9" s="49" t="str">
        <f>+AND!L9</f>
        <v>T</v>
      </c>
      <c r="M9" s="49" t="str">
        <f>+AND!M9</f>
        <v>Resto</v>
      </c>
      <c r="N9" s="50" t="str">
        <f>+AND!N9</f>
        <v>TOTAL</v>
      </c>
    </row>
    <row r="10" spans="1:14" ht="15" customHeight="1" x14ac:dyDescent="0.35">
      <c r="A10" s="148"/>
      <c r="B10" s="149"/>
      <c r="C10" s="149"/>
      <c r="D10" s="150"/>
      <c r="E10" s="139" t="s">
        <v>9</v>
      </c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x14ac:dyDescent="0.35">
      <c r="A11" s="122" t="s">
        <v>12</v>
      </c>
      <c r="B11" s="122"/>
      <c r="C11" s="123"/>
      <c r="D11" s="25" t="s">
        <v>15</v>
      </c>
      <c r="E11" s="51">
        <v>73</v>
      </c>
      <c r="F11" s="51">
        <v>40595</v>
      </c>
      <c r="G11" s="51">
        <v>528</v>
      </c>
      <c r="H11" s="51">
        <v>6278</v>
      </c>
      <c r="I11" s="51">
        <v>860</v>
      </c>
      <c r="J11" s="51">
        <v>90</v>
      </c>
      <c r="K11" s="51">
        <v>311</v>
      </c>
      <c r="L11" s="51">
        <v>245</v>
      </c>
      <c r="M11" s="51">
        <v>209</v>
      </c>
      <c r="N11" s="27">
        <f t="shared" ref="N11:N30" si="0">SUM(E11:M11)</f>
        <v>49189</v>
      </c>
    </row>
    <row r="12" spans="1:14" x14ac:dyDescent="0.35">
      <c r="A12" s="120" t="s">
        <v>13</v>
      </c>
      <c r="B12" s="120"/>
      <c r="C12" s="121"/>
      <c r="D12" s="28" t="s">
        <v>14</v>
      </c>
      <c r="E12" s="45">
        <v>12</v>
      </c>
      <c r="F12" s="45">
        <v>2500</v>
      </c>
      <c r="G12" s="45">
        <v>550</v>
      </c>
      <c r="H12" s="45">
        <v>512</v>
      </c>
      <c r="I12" s="45">
        <v>98</v>
      </c>
      <c r="J12" s="45">
        <v>12</v>
      </c>
      <c r="K12" s="45">
        <v>96</v>
      </c>
      <c r="L12" s="45">
        <v>39</v>
      </c>
      <c r="M12" s="45">
        <v>85</v>
      </c>
      <c r="N12" s="30">
        <f t="shared" si="0"/>
        <v>3904</v>
      </c>
    </row>
    <row r="13" spans="1:14" x14ac:dyDescent="0.35">
      <c r="A13" s="122" t="s">
        <v>16</v>
      </c>
      <c r="B13" s="122"/>
      <c r="C13" s="123"/>
      <c r="D13" s="31" t="s">
        <v>15</v>
      </c>
      <c r="E13" s="51">
        <v>149</v>
      </c>
      <c r="F13" s="51">
        <v>37098</v>
      </c>
      <c r="G13" s="51">
        <v>956</v>
      </c>
      <c r="H13" s="51">
        <v>12099</v>
      </c>
      <c r="I13" s="51">
        <v>2951</v>
      </c>
      <c r="J13" s="51">
        <v>714</v>
      </c>
      <c r="K13" s="51">
        <v>723</v>
      </c>
      <c r="L13" s="51">
        <v>565</v>
      </c>
      <c r="M13" s="51">
        <v>348</v>
      </c>
      <c r="N13" s="27">
        <f t="shared" si="0"/>
        <v>55603</v>
      </c>
    </row>
    <row r="14" spans="1:14" x14ac:dyDescent="0.35">
      <c r="A14" s="120" t="s">
        <v>30</v>
      </c>
      <c r="B14" s="120"/>
      <c r="C14" s="121"/>
      <c r="D14" s="28" t="s">
        <v>14</v>
      </c>
      <c r="E14" s="45">
        <v>33</v>
      </c>
      <c r="F14" s="45">
        <v>7258</v>
      </c>
      <c r="G14" s="45">
        <v>949</v>
      </c>
      <c r="H14" s="45">
        <v>3302</v>
      </c>
      <c r="I14" s="45">
        <v>1120</v>
      </c>
      <c r="J14" s="45">
        <v>354</v>
      </c>
      <c r="K14" s="45">
        <v>551</v>
      </c>
      <c r="L14" s="45">
        <v>86</v>
      </c>
      <c r="M14" s="45">
        <v>102</v>
      </c>
      <c r="N14" s="30">
        <f t="shared" si="0"/>
        <v>13755</v>
      </c>
    </row>
    <row r="15" spans="1:14" x14ac:dyDescent="0.35">
      <c r="A15" s="122" t="s">
        <v>17</v>
      </c>
      <c r="B15" s="122"/>
      <c r="C15" s="123"/>
      <c r="D15" s="31" t="s">
        <v>15</v>
      </c>
      <c r="E15" s="51">
        <v>12</v>
      </c>
      <c r="F15" s="51">
        <v>1712</v>
      </c>
      <c r="G15" s="51">
        <v>109</v>
      </c>
      <c r="H15" s="51">
        <v>658</v>
      </c>
      <c r="I15" s="51">
        <v>76</v>
      </c>
      <c r="J15" s="51">
        <v>70</v>
      </c>
      <c r="K15" s="51">
        <v>0</v>
      </c>
      <c r="L15" s="51">
        <v>1</v>
      </c>
      <c r="M15" s="51">
        <v>1</v>
      </c>
      <c r="N15" s="27">
        <f t="shared" si="0"/>
        <v>2639</v>
      </c>
    </row>
    <row r="16" spans="1:14" x14ac:dyDescent="0.35">
      <c r="A16" s="120" t="s">
        <v>24</v>
      </c>
      <c r="B16" s="120"/>
      <c r="C16" s="121"/>
      <c r="D16" s="28" t="s">
        <v>14</v>
      </c>
      <c r="E16" s="45">
        <v>19</v>
      </c>
      <c r="F16" s="45">
        <v>4847</v>
      </c>
      <c r="G16" s="45">
        <v>264</v>
      </c>
      <c r="H16" s="45">
        <v>1910</v>
      </c>
      <c r="I16" s="45">
        <v>133</v>
      </c>
      <c r="J16" s="45">
        <v>279</v>
      </c>
      <c r="K16" s="45">
        <v>0</v>
      </c>
      <c r="L16" s="45">
        <v>0</v>
      </c>
      <c r="M16" s="45">
        <v>0</v>
      </c>
      <c r="N16" s="30">
        <f t="shared" si="0"/>
        <v>7452</v>
      </c>
    </row>
    <row r="17" spans="1:14" x14ac:dyDescent="0.35">
      <c r="A17" s="122" t="s">
        <v>18</v>
      </c>
      <c r="B17" s="122"/>
      <c r="C17" s="123"/>
      <c r="D17" s="31" t="s">
        <v>15</v>
      </c>
      <c r="E17" s="51">
        <v>399</v>
      </c>
      <c r="F17" s="51">
        <v>146298</v>
      </c>
      <c r="G17" s="51">
        <v>3740</v>
      </c>
      <c r="H17" s="51">
        <v>35311</v>
      </c>
      <c r="I17" s="51">
        <v>6585</v>
      </c>
      <c r="J17" s="51">
        <v>1299</v>
      </c>
      <c r="K17" s="51">
        <v>3698</v>
      </c>
      <c r="L17" s="51">
        <v>1304</v>
      </c>
      <c r="M17" s="51">
        <v>942</v>
      </c>
      <c r="N17" s="27">
        <f t="shared" si="0"/>
        <v>199576</v>
      </c>
    </row>
    <row r="18" spans="1:14" x14ac:dyDescent="0.35">
      <c r="A18" s="120" t="s">
        <v>25</v>
      </c>
      <c r="B18" s="120"/>
      <c r="C18" s="121"/>
      <c r="D18" s="28" t="s">
        <v>14</v>
      </c>
      <c r="E18" s="45">
        <v>105</v>
      </c>
      <c r="F18" s="45">
        <v>32729</v>
      </c>
      <c r="G18" s="45">
        <v>3158</v>
      </c>
      <c r="H18" s="45">
        <v>10167</v>
      </c>
      <c r="I18" s="45">
        <v>1910</v>
      </c>
      <c r="J18" s="45">
        <v>304</v>
      </c>
      <c r="K18" s="45">
        <v>1181</v>
      </c>
      <c r="L18" s="45">
        <v>313</v>
      </c>
      <c r="M18" s="45">
        <v>279</v>
      </c>
      <c r="N18" s="30">
        <f t="shared" si="0"/>
        <v>50146</v>
      </c>
    </row>
    <row r="19" spans="1:14" x14ac:dyDescent="0.35">
      <c r="A19" s="122" t="s">
        <v>19</v>
      </c>
      <c r="B19" s="122"/>
      <c r="C19" s="123"/>
      <c r="D19" s="31" t="s">
        <v>15</v>
      </c>
      <c r="E19" s="51">
        <v>104</v>
      </c>
      <c r="F19" s="51">
        <v>1555</v>
      </c>
      <c r="G19" s="51">
        <v>0</v>
      </c>
      <c r="H19" s="51">
        <v>569</v>
      </c>
      <c r="I19" s="51">
        <v>2373</v>
      </c>
      <c r="J19" s="51">
        <v>1709</v>
      </c>
      <c r="K19" s="51">
        <v>0</v>
      </c>
      <c r="L19" s="51">
        <v>0</v>
      </c>
      <c r="M19" s="51">
        <v>0</v>
      </c>
      <c r="N19" s="27">
        <f t="shared" si="0"/>
        <v>6310</v>
      </c>
    </row>
    <row r="20" spans="1:14" x14ac:dyDescent="0.35">
      <c r="A20" s="120" t="s">
        <v>26</v>
      </c>
      <c r="B20" s="120"/>
      <c r="C20" s="121"/>
      <c r="D20" s="28" t="s">
        <v>14</v>
      </c>
      <c r="E20" s="45">
        <v>295</v>
      </c>
      <c r="F20" s="45">
        <v>46884</v>
      </c>
      <c r="G20" s="45">
        <v>2091</v>
      </c>
      <c r="H20" s="45">
        <v>8524</v>
      </c>
      <c r="I20" s="45">
        <v>801</v>
      </c>
      <c r="J20" s="45">
        <v>214</v>
      </c>
      <c r="K20" s="45">
        <v>0</v>
      </c>
      <c r="L20" s="45">
        <v>0</v>
      </c>
      <c r="M20" s="45">
        <v>0</v>
      </c>
      <c r="N20" s="30">
        <f t="shared" si="0"/>
        <v>58809</v>
      </c>
    </row>
    <row r="21" spans="1:14" x14ac:dyDescent="0.35">
      <c r="A21" s="122" t="s">
        <v>20</v>
      </c>
      <c r="B21" s="122"/>
      <c r="C21" s="123"/>
      <c r="D21" s="31" t="s">
        <v>15</v>
      </c>
      <c r="E21" s="51">
        <v>117</v>
      </c>
      <c r="F21" s="51">
        <v>30027</v>
      </c>
      <c r="G21" s="51">
        <v>172</v>
      </c>
      <c r="H21" s="51">
        <v>7615</v>
      </c>
      <c r="I21" s="51">
        <v>2553</v>
      </c>
      <c r="J21" s="51">
        <v>409</v>
      </c>
      <c r="K21" s="51">
        <v>2091</v>
      </c>
      <c r="L21" s="51">
        <v>4</v>
      </c>
      <c r="M21" s="51">
        <v>6</v>
      </c>
      <c r="N21" s="27">
        <f t="shared" si="0"/>
        <v>42994</v>
      </c>
    </row>
    <row r="22" spans="1:14" x14ac:dyDescent="0.35">
      <c r="A22" s="120" t="s">
        <v>27</v>
      </c>
      <c r="B22" s="120"/>
      <c r="C22" s="121"/>
      <c r="D22" s="28" t="s">
        <v>14</v>
      </c>
      <c r="E22" s="45">
        <v>91</v>
      </c>
      <c r="F22" s="45">
        <v>14800</v>
      </c>
      <c r="G22" s="45">
        <v>744</v>
      </c>
      <c r="H22" s="45">
        <v>4863</v>
      </c>
      <c r="I22" s="45">
        <v>2369</v>
      </c>
      <c r="J22" s="45">
        <v>290</v>
      </c>
      <c r="K22" s="45">
        <v>1380</v>
      </c>
      <c r="L22" s="45">
        <v>12</v>
      </c>
      <c r="M22" s="45">
        <v>29</v>
      </c>
      <c r="N22" s="30">
        <f t="shared" si="0"/>
        <v>24578</v>
      </c>
    </row>
    <row r="23" spans="1:14" x14ac:dyDescent="0.35">
      <c r="A23" s="140" t="s">
        <v>33</v>
      </c>
      <c r="B23" s="140"/>
      <c r="C23" s="141"/>
      <c r="D23" s="31" t="s">
        <v>15</v>
      </c>
      <c r="E23" s="51">
        <v>5</v>
      </c>
      <c r="F23" s="51">
        <v>5930</v>
      </c>
      <c r="G23" s="51">
        <v>103</v>
      </c>
      <c r="H23" s="51">
        <v>2233</v>
      </c>
      <c r="I23" s="51">
        <v>629</v>
      </c>
      <c r="J23" s="51">
        <v>76</v>
      </c>
      <c r="K23" s="51">
        <v>3</v>
      </c>
      <c r="L23" s="51">
        <v>136</v>
      </c>
      <c r="M23" s="51">
        <v>28</v>
      </c>
      <c r="N23" s="27">
        <f t="shared" si="0"/>
        <v>9143</v>
      </c>
    </row>
    <row r="24" spans="1:14" x14ac:dyDescent="0.35">
      <c r="A24" s="120" t="s">
        <v>28</v>
      </c>
      <c r="B24" s="120"/>
      <c r="C24" s="121"/>
      <c r="D24" s="28" t="s">
        <v>14</v>
      </c>
      <c r="E24" s="45">
        <v>17</v>
      </c>
      <c r="F24" s="45">
        <v>5348</v>
      </c>
      <c r="G24" s="45">
        <v>118</v>
      </c>
      <c r="H24" s="45">
        <v>1754</v>
      </c>
      <c r="I24" s="45">
        <v>709</v>
      </c>
      <c r="J24" s="45">
        <v>129</v>
      </c>
      <c r="K24" s="45">
        <v>3</v>
      </c>
      <c r="L24" s="45">
        <v>52</v>
      </c>
      <c r="M24" s="45">
        <v>37</v>
      </c>
      <c r="N24" s="30">
        <f t="shared" si="0"/>
        <v>8167</v>
      </c>
    </row>
    <row r="25" spans="1:14" x14ac:dyDescent="0.35">
      <c r="A25" s="122" t="s">
        <v>21</v>
      </c>
      <c r="B25" s="122"/>
      <c r="C25" s="123"/>
      <c r="D25" s="31" t="s">
        <v>15</v>
      </c>
      <c r="E25" s="51">
        <v>46</v>
      </c>
      <c r="F25" s="51">
        <v>6422</v>
      </c>
      <c r="G25" s="51">
        <v>574</v>
      </c>
      <c r="H25" s="51">
        <v>1303</v>
      </c>
      <c r="I25" s="51">
        <v>334</v>
      </c>
      <c r="J25" s="51">
        <v>104</v>
      </c>
      <c r="K25" s="51">
        <v>173</v>
      </c>
      <c r="L25" s="51">
        <v>120</v>
      </c>
      <c r="M25" s="51">
        <v>115</v>
      </c>
      <c r="N25" s="27">
        <f t="shared" si="0"/>
        <v>9191</v>
      </c>
    </row>
    <row r="26" spans="1:14" x14ac:dyDescent="0.35">
      <c r="A26" s="120" t="s">
        <v>29</v>
      </c>
      <c r="B26" s="120"/>
      <c r="C26" s="121"/>
      <c r="D26" s="28" t="s">
        <v>14</v>
      </c>
      <c r="E26" s="45">
        <v>167</v>
      </c>
      <c r="F26" s="45">
        <v>36263</v>
      </c>
      <c r="G26" s="45">
        <v>1281</v>
      </c>
      <c r="H26" s="45">
        <v>8040</v>
      </c>
      <c r="I26" s="45">
        <v>1527</v>
      </c>
      <c r="J26" s="45">
        <v>394</v>
      </c>
      <c r="K26" s="45">
        <v>806</v>
      </c>
      <c r="L26" s="45">
        <v>29</v>
      </c>
      <c r="M26" s="45">
        <v>57</v>
      </c>
      <c r="N26" s="30">
        <f t="shared" si="0"/>
        <v>48564</v>
      </c>
    </row>
    <row r="27" spans="1:14" x14ac:dyDescent="0.35">
      <c r="A27" s="122" t="s">
        <v>22</v>
      </c>
      <c r="B27" s="122"/>
      <c r="C27" s="123"/>
      <c r="D27" s="31" t="s">
        <v>15</v>
      </c>
      <c r="E27" s="51">
        <v>155</v>
      </c>
      <c r="F27" s="51">
        <v>63832</v>
      </c>
      <c r="G27" s="51">
        <v>386</v>
      </c>
      <c r="H27" s="51">
        <v>17996</v>
      </c>
      <c r="I27" s="51">
        <v>2695</v>
      </c>
      <c r="J27" s="51">
        <v>362</v>
      </c>
      <c r="K27" s="51">
        <v>0</v>
      </c>
      <c r="L27" s="51">
        <v>37</v>
      </c>
      <c r="M27" s="51">
        <v>47</v>
      </c>
      <c r="N27" s="27">
        <f t="shared" si="0"/>
        <v>85510</v>
      </c>
    </row>
    <row r="28" spans="1:14" x14ac:dyDescent="0.35">
      <c r="A28" s="120" t="s">
        <v>31</v>
      </c>
      <c r="B28" s="120"/>
      <c r="C28" s="121"/>
      <c r="D28" s="28" t="s">
        <v>14</v>
      </c>
      <c r="E28" s="45">
        <v>15</v>
      </c>
      <c r="F28" s="45">
        <v>5236</v>
      </c>
      <c r="G28" s="45">
        <v>490</v>
      </c>
      <c r="H28" s="45">
        <v>1826</v>
      </c>
      <c r="I28" s="45">
        <v>257</v>
      </c>
      <c r="J28" s="45">
        <v>50</v>
      </c>
      <c r="K28" s="45">
        <v>0</v>
      </c>
      <c r="L28" s="45">
        <v>10</v>
      </c>
      <c r="M28" s="45">
        <v>6</v>
      </c>
      <c r="N28" s="30">
        <f t="shared" si="0"/>
        <v>7890</v>
      </c>
    </row>
    <row r="29" spans="1:14" x14ac:dyDescent="0.35">
      <c r="A29" s="122" t="s">
        <v>23</v>
      </c>
      <c r="B29" s="122"/>
      <c r="C29" s="123"/>
      <c r="D29" s="31" t="s">
        <v>15</v>
      </c>
      <c r="E29" s="51">
        <v>10</v>
      </c>
      <c r="F29" s="51">
        <v>1</v>
      </c>
      <c r="G29" s="51">
        <v>19</v>
      </c>
      <c r="H29" s="51">
        <v>0</v>
      </c>
      <c r="I29" s="51">
        <v>0</v>
      </c>
      <c r="J29" s="51">
        <v>83</v>
      </c>
      <c r="K29" s="51">
        <v>0</v>
      </c>
      <c r="L29" s="51">
        <v>0</v>
      </c>
      <c r="M29" s="51">
        <v>0</v>
      </c>
      <c r="N29" s="27">
        <f t="shared" si="0"/>
        <v>113</v>
      </c>
    </row>
    <row r="30" spans="1:14" x14ac:dyDescent="0.35">
      <c r="A30" s="120" t="s">
        <v>32</v>
      </c>
      <c r="B30" s="120"/>
      <c r="C30" s="121"/>
      <c r="D30" s="28" t="s">
        <v>14</v>
      </c>
      <c r="E30" s="45">
        <v>42</v>
      </c>
      <c r="F30" s="45">
        <v>4494</v>
      </c>
      <c r="G30" s="45">
        <v>1009</v>
      </c>
      <c r="H30" s="45">
        <v>1560</v>
      </c>
      <c r="I30" s="45">
        <v>869</v>
      </c>
      <c r="J30" s="45">
        <v>392</v>
      </c>
      <c r="K30" s="45">
        <v>144</v>
      </c>
      <c r="L30" s="45">
        <v>28</v>
      </c>
      <c r="M30" s="45">
        <v>14</v>
      </c>
      <c r="N30" s="30">
        <f t="shared" si="0"/>
        <v>8552</v>
      </c>
    </row>
    <row r="31" spans="1:14" x14ac:dyDescent="0.35">
      <c r="A31" s="126" t="s">
        <v>34</v>
      </c>
      <c r="B31" s="126"/>
      <c r="C31" s="127"/>
      <c r="D31" s="32" t="s">
        <v>15</v>
      </c>
      <c r="E31" s="27">
        <f t="shared" ref="E31:N31" si="1">E11+E13+E15+E17+E19+E21+E23+E25+E27+E29</f>
        <v>1070</v>
      </c>
      <c r="F31" s="27">
        <f t="shared" si="1"/>
        <v>333470</v>
      </c>
      <c r="G31" s="27">
        <f t="shared" si="1"/>
        <v>6587</v>
      </c>
      <c r="H31" s="27">
        <f t="shared" si="1"/>
        <v>84062</v>
      </c>
      <c r="I31" s="27">
        <f t="shared" si="1"/>
        <v>19056</v>
      </c>
      <c r="J31" s="27">
        <f t="shared" si="1"/>
        <v>4916</v>
      </c>
      <c r="K31" s="27">
        <f t="shared" si="1"/>
        <v>6999</v>
      </c>
      <c r="L31" s="27">
        <f t="shared" si="1"/>
        <v>2412</v>
      </c>
      <c r="M31" s="27">
        <f t="shared" si="1"/>
        <v>1696</v>
      </c>
      <c r="N31" s="27">
        <f t="shared" si="1"/>
        <v>460268</v>
      </c>
    </row>
    <row r="32" spans="1:14" x14ac:dyDescent="0.35">
      <c r="A32" s="126"/>
      <c r="B32" s="126"/>
      <c r="C32" s="127"/>
      <c r="D32" s="33" t="s">
        <v>14</v>
      </c>
      <c r="E32" s="30">
        <f t="shared" ref="E32:N32" si="2">E12+E14+E16+E18+E20+E22+E24+E26+E28+E30</f>
        <v>796</v>
      </c>
      <c r="F32" s="30">
        <f t="shared" si="2"/>
        <v>160359</v>
      </c>
      <c r="G32" s="30">
        <f t="shared" si="2"/>
        <v>10654</v>
      </c>
      <c r="H32" s="30">
        <f t="shared" si="2"/>
        <v>42458</v>
      </c>
      <c r="I32" s="30">
        <f t="shared" si="2"/>
        <v>9793</v>
      </c>
      <c r="J32" s="30">
        <f t="shared" si="2"/>
        <v>2418</v>
      </c>
      <c r="K32" s="30">
        <f t="shared" si="2"/>
        <v>4161</v>
      </c>
      <c r="L32" s="30">
        <f t="shared" si="2"/>
        <v>569</v>
      </c>
      <c r="M32" s="30">
        <f t="shared" si="2"/>
        <v>609</v>
      </c>
      <c r="N32" s="30">
        <f t="shared" si="2"/>
        <v>231817</v>
      </c>
    </row>
    <row r="33" spans="1:14" x14ac:dyDescent="0.35">
      <c r="A33" s="130" t="s">
        <v>40</v>
      </c>
      <c r="B33" s="128" t="s">
        <v>38</v>
      </c>
      <c r="C33" s="133" t="s">
        <v>35</v>
      </c>
      <c r="D33" s="134"/>
      <c r="E33" s="52">
        <v>2853</v>
      </c>
      <c r="F33" s="52">
        <v>525055</v>
      </c>
      <c r="G33" s="52">
        <v>34124</v>
      </c>
      <c r="H33" s="52">
        <v>57195</v>
      </c>
      <c r="I33" s="52">
        <v>9814</v>
      </c>
      <c r="J33" s="52">
        <v>3027</v>
      </c>
      <c r="K33" s="52">
        <v>7830</v>
      </c>
      <c r="L33" s="52">
        <v>3987</v>
      </c>
      <c r="M33" s="52">
        <v>3449</v>
      </c>
      <c r="N33" s="34">
        <f>SUM(E33:M33)</f>
        <v>647334</v>
      </c>
    </row>
    <row r="34" spans="1:14" x14ac:dyDescent="0.35">
      <c r="A34" s="131"/>
      <c r="B34" s="129"/>
      <c r="C34" s="135" t="s">
        <v>36</v>
      </c>
      <c r="D34" s="136"/>
      <c r="E34" s="53">
        <v>437</v>
      </c>
      <c r="F34" s="53">
        <v>89469</v>
      </c>
      <c r="G34" s="53">
        <v>5408</v>
      </c>
      <c r="H34" s="53">
        <v>19296</v>
      </c>
      <c r="I34" s="53">
        <v>3908</v>
      </c>
      <c r="J34" s="53">
        <v>898</v>
      </c>
      <c r="K34" s="53">
        <v>1813</v>
      </c>
      <c r="L34" s="53">
        <v>270</v>
      </c>
      <c r="M34" s="53">
        <v>266</v>
      </c>
      <c r="N34" s="35">
        <f>SUM(E34:M34)</f>
        <v>121765</v>
      </c>
    </row>
    <row r="35" spans="1:14" x14ac:dyDescent="0.35">
      <c r="A35" s="131"/>
      <c r="B35" s="129"/>
      <c r="C35" s="124" t="s">
        <v>37</v>
      </c>
      <c r="D35" s="125"/>
      <c r="E35" s="36">
        <f t="shared" ref="E35:N35" si="3">E34/(E33+E34)</f>
        <v>0.13282674772036474</v>
      </c>
      <c r="F35" s="36">
        <f t="shared" si="3"/>
        <v>0.14559073364099692</v>
      </c>
      <c r="G35" s="36">
        <f t="shared" si="3"/>
        <v>0.13680056662956591</v>
      </c>
      <c r="H35" s="36">
        <f t="shared" si="3"/>
        <v>0.2522649723496882</v>
      </c>
      <c r="I35" s="36">
        <f t="shared" si="3"/>
        <v>0.28479813438274304</v>
      </c>
      <c r="J35" s="36">
        <f t="shared" si="3"/>
        <v>0.22878980891719744</v>
      </c>
      <c r="K35" s="36">
        <f t="shared" si="3"/>
        <v>0.18801202945141554</v>
      </c>
      <c r="L35" s="36">
        <f t="shared" si="3"/>
        <v>6.3424947145877375E-2</v>
      </c>
      <c r="M35" s="36">
        <f t="shared" si="3"/>
        <v>7.1601615074024225E-2</v>
      </c>
      <c r="N35" s="36">
        <f t="shared" si="3"/>
        <v>0.15832162049359055</v>
      </c>
    </row>
    <row r="36" spans="1:14" x14ac:dyDescent="0.35">
      <c r="A36" s="131"/>
      <c r="B36" s="128" t="s">
        <v>39</v>
      </c>
      <c r="C36" s="133" t="s">
        <v>35</v>
      </c>
      <c r="D36" s="134"/>
      <c r="E36" s="54">
        <v>415</v>
      </c>
      <c r="F36" s="54">
        <v>82617</v>
      </c>
      <c r="G36" s="54">
        <v>4710</v>
      </c>
      <c r="H36" s="54">
        <v>17513</v>
      </c>
      <c r="I36" s="54">
        <v>3554</v>
      </c>
      <c r="J36" s="54">
        <v>859</v>
      </c>
      <c r="K36" s="54">
        <v>1616</v>
      </c>
      <c r="L36" s="54">
        <v>235</v>
      </c>
      <c r="M36" s="54">
        <v>230</v>
      </c>
      <c r="N36" s="37">
        <f>SUM(E36:M36)</f>
        <v>111749</v>
      </c>
    </row>
    <row r="37" spans="1:14" x14ac:dyDescent="0.35">
      <c r="A37" s="131"/>
      <c r="B37" s="129"/>
      <c r="C37" s="135" t="s">
        <v>36</v>
      </c>
      <c r="D37" s="136"/>
      <c r="E37" s="53">
        <v>13</v>
      </c>
      <c r="F37" s="53">
        <v>4251</v>
      </c>
      <c r="G37" s="53">
        <v>221</v>
      </c>
      <c r="H37" s="53">
        <v>1116</v>
      </c>
      <c r="I37" s="53">
        <v>272</v>
      </c>
      <c r="J37" s="53">
        <v>29</v>
      </c>
      <c r="K37" s="53">
        <v>184</v>
      </c>
      <c r="L37" s="53">
        <v>7</v>
      </c>
      <c r="M37" s="53">
        <v>3</v>
      </c>
      <c r="N37" s="35">
        <f>SUM(E37:M37)</f>
        <v>6096</v>
      </c>
    </row>
    <row r="38" spans="1:14" ht="15" customHeight="1" x14ac:dyDescent="0.35">
      <c r="A38" s="132"/>
      <c r="B38" s="129"/>
      <c r="C38" s="124" t="s">
        <v>37</v>
      </c>
      <c r="D38" s="125"/>
      <c r="E38" s="36">
        <f t="shared" ref="E38:N38" si="4">E37/(E37+E36)</f>
        <v>3.0373831775700934E-2</v>
      </c>
      <c r="F38" s="36">
        <f t="shared" si="4"/>
        <v>4.8936317170879956E-2</v>
      </c>
      <c r="G38" s="36">
        <f t="shared" si="4"/>
        <v>4.4818495234232404E-2</v>
      </c>
      <c r="H38" s="36">
        <f t="shared" si="4"/>
        <v>5.9906597240861025E-2</v>
      </c>
      <c r="I38" s="36">
        <f t="shared" si="4"/>
        <v>7.1092524830109777E-2</v>
      </c>
      <c r="J38" s="36">
        <f t="shared" si="4"/>
        <v>3.2657657657657657E-2</v>
      </c>
      <c r="K38" s="36">
        <f t="shared" si="4"/>
        <v>0.10222222222222223</v>
      </c>
      <c r="L38" s="36">
        <f t="shared" si="4"/>
        <v>2.8925619834710745E-2</v>
      </c>
      <c r="M38" s="36">
        <f t="shared" si="4"/>
        <v>1.2875536480686695E-2</v>
      </c>
      <c r="N38" s="36">
        <f t="shared" si="4"/>
        <v>5.17289660146803E-2</v>
      </c>
    </row>
  </sheetData>
  <customSheetViews>
    <customSheetView guid="{63A9D80A-8E4A-4F33-B584-5ACED899AD49}" showPageBreaks="1" showGridLines="0" fitToPage="1" view="pageLayout" showRuler="0" topLeftCell="A7">
      <selection activeCell="F36" sqref="F36"/>
      <pageMargins left="0.70866141732283472" right="0" top="1.1811023622047245" bottom="0.74803149606299213" header="3.937007874015748E-2" footer="0.31496062992125984"/>
      <pageSetup paperSize="9" scale="80" orientation="landscape" r:id="rId1"/>
      <headerFooter differentFirst="1"/>
    </customSheetView>
  </customSheetViews>
  <mergeCells count="34">
    <mergeCell ref="B36:B38"/>
    <mergeCell ref="C36:D36"/>
    <mergeCell ref="C37:D37"/>
    <mergeCell ref="C38:D38"/>
    <mergeCell ref="A26:C26"/>
    <mergeCell ref="A27:C27"/>
    <mergeCell ref="A28:C28"/>
    <mergeCell ref="A29:C29"/>
    <mergeCell ref="A31:C32"/>
    <mergeCell ref="A33:A38"/>
    <mergeCell ref="B33:B35"/>
    <mergeCell ref="C33:D33"/>
    <mergeCell ref="C34:D34"/>
    <mergeCell ref="C35:D35"/>
    <mergeCell ref="A16:C16"/>
    <mergeCell ref="A17:C17"/>
    <mergeCell ref="A30:C30"/>
    <mergeCell ref="A19:C19"/>
    <mergeCell ref="A20:C20"/>
    <mergeCell ref="A21:C21"/>
    <mergeCell ref="A22:C22"/>
    <mergeCell ref="A23:C23"/>
    <mergeCell ref="A24:C24"/>
    <mergeCell ref="A25:C25"/>
    <mergeCell ref="A18:C18"/>
    <mergeCell ref="A12:C12"/>
    <mergeCell ref="A13:C13"/>
    <mergeCell ref="A14:C14"/>
    <mergeCell ref="A15:C15"/>
    <mergeCell ref="I1:N6"/>
    <mergeCell ref="A8:D10"/>
    <mergeCell ref="E8:N8"/>
    <mergeCell ref="E10:N10"/>
    <mergeCell ref="A11:C11"/>
  </mergeCells>
  <printOptions gridLines="1"/>
  <pageMargins left="0.70866141732283472" right="0" top="1.1811023622047245" bottom="0.74803149606299213" header="3.937007874015748E-2" footer="0.31496062992125984"/>
  <pageSetup paperSize="9" scale="81" orientation="landscape" r:id="rId2"/>
  <headerFooter differentFirst="1">
    <oddHeader>&amp;R&amp;G</oddHeader>
  </headerFooter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38"/>
  <sheetViews>
    <sheetView showGridLines="0" showRuler="0" zoomScale="85" zoomScaleNormal="85" zoomScalePageLayoutView="70" workbookViewId="0">
      <selection activeCell="O38" sqref="O38"/>
    </sheetView>
  </sheetViews>
  <sheetFormatPr baseColWidth="10" defaultColWidth="11.453125" defaultRowHeight="14.5" x14ac:dyDescent="0.35"/>
  <cols>
    <col min="1" max="2" width="11.453125" style="24"/>
    <col min="3" max="3" width="12.453125" style="24" customWidth="1"/>
    <col min="4" max="4" width="3.54296875" style="24" bestFit="1" customWidth="1"/>
    <col min="5" max="5" width="11.453125" style="24"/>
    <col min="6" max="6" width="13.1796875" style="24" customWidth="1"/>
    <col min="7" max="13" width="11.453125" style="24"/>
    <col min="14" max="14" width="14.1796875" style="24" customWidth="1"/>
    <col min="15" max="16384" width="11.453125" style="24"/>
  </cols>
  <sheetData>
    <row r="1" spans="1:14" x14ac:dyDescent="0.35">
      <c r="I1" s="137" t="s">
        <v>91</v>
      </c>
      <c r="J1" s="138"/>
      <c r="K1" s="138"/>
      <c r="L1" s="138"/>
      <c r="M1" s="138"/>
      <c r="N1" s="138"/>
    </row>
    <row r="2" spans="1:14" x14ac:dyDescent="0.35">
      <c r="I2" s="138"/>
      <c r="J2" s="138"/>
      <c r="K2" s="138"/>
      <c r="L2" s="138"/>
      <c r="M2" s="138"/>
      <c r="N2" s="138"/>
    </row>
    <row r="3" spans="1:14" x14ac:dyDescent="0.35">
      <c r="I3" s="138"/>
      <c r="J3" s="138"/>
      <c r="K3" s="138"/>
      <c r="L3" s="138"/>
      <c r="M3" s="138"/>
      <c r="N3" s="138"/>
    </row>
    <row r="4" spans="1:14" x14ac:dyDescent="0.35">
      <c r="I4" s="138"/>
      <c r="J4" s="138"/>
      <c r="K4" s="138"/>
      <c r="L4" s="138"/>
      <c r="M4" s="138"/>
      <c r="N4" s="138"/>
    </row>
    <row r="5" spans="1:14" x14ac:dyDescent="0.35">
      <c r="I5" s="138"/>
      <c r="J5" s="138"/>
      <c r="K5" s="138"/>
      <c r="L5" s="138"/>
      <c r="M5" s="138"/>
      <c r="N5" s="138"/>
    </row>
    <row r="6" spans="1:14" x14ac:dyDescent="0.35">
      <c r="I6" s="138"/>
      <c r="J6" s="138"/>
      <c r="K6" s="138"/>
      <c r="L6" s="138"/>
      <c r="M6" s="138"/>
      <c r="N6" s="138"/>
    </row>
    <row r="8" spans="1:14" ht="15" customHeight="1" x14ac:dyDescent="0.35">
      <c r="A8" s="142" t="s">
        <v>41</v>
      </c>
      <c r="B8" s="143"/>
      <c r="C8" s="143"/>
      <c r="D8" s="144"/>
      <c r="E8" s="139" t="s">
        <v>0</v>
      </c>
      <c r="F8" s="139"/>
      <c r="G8" s="139"/>
      <c r="H8" s="139"/>
      <c r="I8" s="139"/>
      <c r="J8" s="139"/>
      <c r="K8" s="139"/>
      <c r="L8" s="139"/>
      <c r="M8" s="139"/>
      <c r="N8" s="139"/>
    </row>
    <row r="9" spans="1:14" x14ac:dyDescent="0.35">
      <c r="A9" s="145"/>
      <c r="B9" s="146"/>
      <c r="C9" s="146"/>
      <c r="D9" s="147"/>
      <c r="E9" s="49" t="str">
        <f>+AND!E9</f>
        <v>M1 ambul. y taxis</v>
      </c>
      <c r="F9" s="49" t="str">
        <f>+AND!F9</f>
        <v>Resto M1</v>
      </c>
      <c r="G9" s="49" t="str">
        <f>+AND!G9</f>
        <v>L y Quads</v>
      </c>
      <c r="H9" s="49" t="str">
        <f>+AND!H9</f>
        <v>N1</v>
      </c>
      <c r="I9" s="49" t="str">
        <f>+AND!I9</f>
        <v>N2 y N3</v>
      </c>
      <c r="J9" s="49" t="str">
        <f>+AND!J9</f>
        <v>M2 y M3</v>
      </c>
      <c r="K9" s="49" t="str">
        <f>+AND!K9</f>
        <v>O</v>
      </c>
      <c r="L9" s="49" t="str">
        <f>+AND!L9</f>
        <v>T</v>
      </c>
      <c r="M9" s="49" t="str">
        <f>+AND!M9</f>
        <v>Resto</v>
      </c>
      <c r="N9" s="50" t="str">
        <f>+AND!N9</f>
        <v>TOTAL</v>
      </c>
    </row>
    <row r="10" spans="1:14" ht="15" customHeight="1" x14ac:dyDescent="0.35">
      <c r="A10" s="148"/>
      <c r="B10" s="149"/>
      <c r="C10" s="149"/>
      <c r="D10" s="150"/>
      <c r="E10" s="139" t="s">
        <v>9</v>
      </c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x14ac:dyDescent="0.35">
      <c r="A11" s="122" t="s">
        <v>12</v>
      </c>
      <c r="B11" s="122"/>
      <c r="C11" s="123"/>
      <c r="D11" s="25" t="s">
        <v>15</v>
      </c>
      <c r="E11" s="91">
        <v>683</v>
      </c>
      <c r="F11" s="91">
        <v>12732</v>
      </c>
      <c r="G11" s="91">
        <v>302</v>
      </c>
      <c r="H11" s="91">
        <v>3612</v>
      </c>
      <c r="I11" s="91">
        <v>596</v>
      </c>
      <c r="J11" s="91">
        <v>11</v>
      </c>
      <c r="K11" s="91">
        <v>387</v>
      </c>
      <c r="L11" s="91">
        <v>989</v>
      </c>
      <c r="M11" s="91">
        <v>776</v>
      </c>
      <c r="N11" s="27">
        <f t="shared" ref="N11:N30" si="0">SUM(E11:M11)</f>
        <v>20088</v>
      </c>
    </row>
    <row r="12" spans="1:14" x14ac:dyDescent="0.35">
      <c r="A12" s="120" t="s">
        <v>13</v>
      </c>
      <c r="B12" s="120"/>
      <c r="C12" s="121"/>
      <c r="D12" s="28" t="s">
        <v>14</v>
      </c>
      <c r="E12" s="45">
        <v>66</v>
      </c>
      <c r="F12" s="45">
        <v>1260</v>
      </c>
      <c r="G12" s="45">
        <v>112</v>
      </c>
      <c r="H12" s="45">
        <v>320</v>
      </c>
      <c r="I12" s="45">
        <v>85</v>
      </c>
      <c r="J12" s="45">
        <v>1</v>
      </c>
      <c r="K12" s="45">
        <v>84</v>
      </c>
      <c r="L12" s="45">
        <v>181</v>
      </c>
      <c r="M12" s="45">
        <v>266</v>
      </c>
      <c r="N12" s="30">
        <f t="shared" si="0"/>
        <v>2375</v>
      </c>
    </row>
    <row r="13" spans="1:14" x14ac:dyDescent="0.35">
      <c r="A13" s="122" t="s">
        <v>16</v>
      </c>
      <c r="B13" s="122"/>
      <c r="C13" s="123"/>
      <c r="D13" s="31" t="s">
        <v>15</v>
      </c>
      <c r="E13" s="91">
        <v>799</v>
      </c>
      <c r="F13" s="91">
        <v>19492</v>
      </c>
      <c r="G13" s="91">
        <v>562</v>
      </c>
      <c r="H13" s="91">
        <v>13559</v>
      </c>
      <c r="I13" s="91">
        <v>2715</v>
      </c>
      <c r="J13" s="91">
        <v>96</v>
      </c>
      <c r="K13" s="91">
        <v>1310</v>
      </c>
      <c r="L13" s="91">
        <v>2376</v>
      </c>
      <c r="M13" s="91">
        <v>900</v>
      </c>
      <c r="N13" s="27">
        <f t="shared" si="0"/>
        <v>41809</v>
      </c>
    </row>
    <row r="14" spans="1:14" x14ac:dyDescent="0.35">
      <c r="A14" s="120" t="s">
        <v>30</v>
      </c>
      <c r="B14" s="120"/>
      <c r="C14" s="121"/>
      <c r="D14" s="28" t="s">
        <v>14</v>
      </c>
      <c r="E14" s="45">
        <v>131</v>
      </c>
      <c r="F14" s="45">
        <v>2617</v>
      </c>
      <c r="G14" s="45">
        <v>237</v>
      </c>
      <c r="H14" s="45">
        <v>1448</v>
      </c>
      <c r="I14" s="45">
        <v>589</v>
      </c>
      <c r="J14" s="45">
        <v>23</v>
      </c>
      <c r="K14" s="45">
        <v>408</v>
      </c>
      <c r="L14" s="45">
        <v>202</v>
      </c>
      <c r="M14" s="45">
        <v>204</v>
      </c>
      <c r="N14" s="30">
        <f t="shared" si="0"/>
        <v>5859</v>
      </c>
    </row>
    <row r="15" spans="1:14" x14ac:dyDescent="0.35">
      <c r="A15" s="122" t="s">
        <v>17</v>
      </c>
      <c r="B15" s="122"/>
      <c r="C15" s="123"/>
      <c r="D15" s="31" t="s">
        <v>15</v>
      </c>
      <c r="E15" s="91">
        <v>6</v>
      </c>
      <c r="F15" s="91">
        <v>222</v>
      </c>
      <c r="G15" s="91">
        <v>14</v>
      </c>
      <c r="H15" s="91">
        <v>100</v>
      </c>
      <c r="I15" s="91">
        <v>6</v>
      </c>
      <c r="J15" s="91">
        <v>2</v>
      </c>
      <c r="K15" s="91">
        <v>0</v>
      </c>
      <c r="L15" s="91">
        <v>4</v>
      </c>
      <c r="M15" s="91">
        <v>0</v>
      </c>
      <c r="N15" s="27">
        <f t="shared" si="0"/>
        <v>354</v>
      </c>
    </row>
    <row r="16" spans="1:14" x14ac:dyDescent="0.35">
      <c r="A16" s="120" t="s">
        <v>24</v>
      </c>
      <c r="B16" s="120"/>
      <c r="C16" s="121"/>
      <c r="D16" s="28" t="s">
        <v>14</v>
      </c>
      <c r="E16" s="45">
        <v>80</v>
      </c>
      <c r="F16" s="45">
        <v>1799</v>
      </c>
      <c r="G16" s="45">
        <v>82</v>
      </c>
      <c r="H16" s="45">
        <v>849</v>
      </c>
      <c r="I16" s="45">
        <v>31</v>
      </c>
      <c r="J16" s="45">
        <v>19</v>
      </c>
      <c r="K16" s="45">
        <v>0</v>
      </c>
      <c r="L16" s="45">
        <v>3</v>
      </c>
      <c r="M16" s="45">
        <v>2</v>
      </c>
      <c r="N16" s="30">
        <f t="shared" si="0"/>
        <v>2865</v>
      </c>
    </row>
    <row r="17" spans="1:14" x14ac:dyDescent="0.35">
      <c r="A17" s="122" t="s">
        <v>18</v>
      </c>
      <c r="B17" s="122"/>
      <c r="C17" s="123"/>
      <c r="D17" s="31" t="s">
        <v>15</v>
      </c>
      <c r="E17" s="91">
        <v>2007</v>
      </c>
      <c r="F17" s="91">
        <v>34798</v>
      </c>
      <c r="G17" s="91">
        <v>923</v>
      </c>
      <c r="H17" s="91">
        <v>14583</v>
      </c>
      <c r="I17" s="91">
        <v>2977</v>
      </c>
      <c r="J17" s="91">
        <v>115</v>
      </c>
      <c r="K17" s="91">
        <v>2372</v>
      </c>
      <c r="L17" s="91">
        <v>1667</v>
      </c>
      <c r="M17" s="91">
        <v>1253</v>
      </c>
      <c r="N17" s="27">
        <f t="shared" si="0"/>
        <v>60695</v>
      </c>
    </row>
    <row r="18" spans="1:14" x14ac:dyDescent="0.35">
      <c r="A18" s="120" t="s">
        <v>25</v>
      </c>
      <c r="B18" s="120"/>
      <c r="C18" s="121"/>
      <c r="D18" s="28" t="s">
        <v>14</v>
      </c>
      <c r="E18" s="45">
        <v>549</v>
      </c>
      <c r="F18" s="45">
        <v>9456</v>
      </c>
      <c r="G18" s="45">
        <v>672</v>
      </c>
      <c r="H18" s="45">
        <v>4263</v>
      </c>
      <c r="I18" s="45">
        <v>884</v>
      </c>
      <c r="J18" s="45">
        <v>32</v>
      </c>
      <c r="K18" s="45">
        <v>556</v>
      </c>
      <c r="L18" s="45">
        <v>1222</v>
      </c>
      <c r="M18" s="45">
        <v>742</v>
      </c>
      <c r="N18" s="30">
        <f t="shared" si="0"/>
        <v>18376</v>
      </c>
    </row>
    <row r="19" spans="1:14" x14ac:dyDescent="0.35">
      <c r="A19" s="122" t="s">
        <v>19</v>
      </c>
      <c r="B19" s="122"/>
      <c r="C19" s="123"/>
      <c r="D19" s="31" t="s">
        <v>15</v>
      </c>
      <c r="E19" s="91">
        <v>50</v>
      </c>
      <c r="F19" s="91">
        <v>432</v>
      </c>
      <c r="G19" s="91">
        <v>0</v>
      </c>
      <c r="H19" s="91">
        <v>278</v>
      </c>
      <c r="I19" s="91">
        <v>1713</v>
      </c>
      <c r="J19" s="91">
        <v>344</v>
      </c>
      <c r="K19" s="91">
        <v>0</v>
      </c>
      <c r="L19" s="91">
        <v>0</v>
      </c>
      <c r="M19" s="91">
        <v>0</v>
      </c>
      <c r="N19" s="27">
        <f t="shared" si="0"/>
        <v>2817</v>
      </c>
    </row>
    <row r="20" spans="1:14" x14ac:dyDescent="0.35">
      <c r="A20" s="120" t="s">
        <v>26</v>
      </c>
      <c r="B20" s="120"/>
      <c r="C20" s="121"/>
      <c r="D20" s="28" t="s">
        <v>14</v>
      </c>
      <c r="E20" s="45">
        <v>1220</v>
      </c>
      <c r="F20" s="45">
        <v>15445</v>
      </c>
      <c r="G20" s="45">
        <v>561</v>
      </c>
      <c r="H20" s="45">
        <v>4113</v>
      </c>
      <c r="I20" s="45">
        <v>380</v>
      </c>
      <c r="J20" s="45">
        <v>26</v>
      </c>
      <c r="K20" s="45">
        <v>0</v>
      </c>
      <c r="L20" s="45">
        <v>0</v>
      </c>
      <c r="M20" s="45">
        <v>0</v>
      </c>
      <c r="N20" s="30">
        <f t="shared" si="0"/>
        <v>21745</v>
      </c>
    </row>
    <row r="21" spans="1:14" x14ac:dyDescent="0.35">
      <c r="A21" s="122" t="s">
        <v>20</v>
      </c>
      <c r="B21" s="122"/>
      <c r="C21" s="123"/>
      <c r="D21" s="31" t="s">
        <v>15</v>
      </c>
      <c r="E21" s="91">
        <v>521</v>
      </c>
      <c r="F21" s="91">
        <v>7713</v>
      </c>
      <c r="G21" s="91">
        <v>236</v>
      </c>
      <c r="H21" s="91">
        <v>4430</v>
      </c>
      <c r="I21" s="91">
        <v>1707</v>
      </c>
      <c r="J21" s="91">
        <v>81</v>
      </c>
      <c r="K21" s="91">
        <v>2033</v>
      </c>
      <c r="L21" s="91">
        <v>3</v>
      </c>
      <c r="M21" s="91">
        <v>27</v>
      </c>
      <c r="N21" s="27">
        <f t="shared" si="0"/>
        <v>16751</v>
      </c>
    </row>
    <row r="22" spans="1:14" x14ac:dyDescent="0.35">
      <c r="A22" s="120" t="s">
        <v>27</v>
      </c>
      <c r="B22" s="120"/>
      <c r="C22" s="121"/>
      <c r="D22" s="28" t="s">
        <v>14</v>
      </c>
      <c r="E22" s="45">
        <v>319</v>
      </c>
      <c r="F22" s="45">
        <v>3927</v>
      </c>
      <c r="G22" s="45">
        <v>233</v>
      </c>
      <c r="H22" s="45">
        <v>2374</v>
      </c>
      <c r="I22" s="45">
        <v>1241</v>
      </c>
      <c r="J22" s="45">
        <v>39</v>
      </c>
      <c r="K22" s="45">
        <v>1049</v>
      </c>
      <c r="L22" s="45">
        <v>65</v>
      </c>
      <c r="M22" s="45">
        <v>91</v>
      </c>
      <c r="N22" s="30">
        <f t="shared" si="0"/>
        <v>9338</v>
      </c>
    </row>
    <row r="23" spans="1:14" x14ac:dyDescent="0.35">
      <c r="A23" s="140" t="s">
        <v>33</v>
      </c>
      <c r="B23" s="140"/>
      <c r="C23" s="141"/>
      <c r="D23" s="31" t="s">
        <v>15</v>
      </c>
      <c r="E23" s="91">
        <v>68</v>
      </c>
      <c r="F23" s="91">
        <v>1415</v>
      </c>
      <c r="G23" s="91">
        <v>61</v>
      </c>
      <c r="H23" s="91">
        <v>1044</v>
      </c>
      <c r="I23" s="91">
        <v>172</v>
      </c>
      <c r="J23" s="91">
        <v>1</v>
      </c>
      <c r="K23" s="91">
        <v>3</v>
      </c>
      <c r="L23" s="91">
        <v>360</v>
      </c>
      <c r="M23" s="91">
        <v>27</v>
      </c>
      <c r="N23" s="27">
        <f t="shared" si="0"/>
        <v>3151</v>
      </c>
    </row>
    <row r="24" spans="1:14" x14ac:dyDescent="0.35">
      <c r="A24" s="120" t="s">
        <v>28</v>
      </c>
      <c r="B24" s="120"/>
      <c r="C24" s="121"/>
      <c r="D24" s="28" t="s">
        <v>14</v>
      </c>
      <c r="E24" s="45">
        <v>130</v>
      </c>
      <c r="F24" s="45">
        <v>1794</v>
      </c>
      <c r="G24" s="45">
        <v>54</v>
      </c>
      <c r="H24" s="45">
        <v>907</v>
      </c>
      <c r="I24" s="45">
        <v>218</v>
      </c>
      <c r="J24" s="45">
        <v>7</v>
      </c>
      <c r="K24" s="45">
        <v>1</v>
      </c>
      <c r="L24" s="45">
        <v>111</v>
      </c>
      <c r="M24" s="45">
        <v>8</v>
      </c>
      <c r="N24" s="30">
        <f t="shared" si="0"/>
        <v>3230</v>
      </c>
    </row>
    <row r="25" spans="1:14" x14ac:dyDescent="0.35">
      <c r="A25" s="122" t="s">
        <v>21</v>
      </c>
      <c r="B25" s="122"/>
      <c r="C25" s="123"/>
      <c r="D25" s="31" t="s">
        <v>15</v>
      </c>
      <c r="E25" s="91">
        <v>48</v>
      </c>
      <c r="F25" s="91">
        <v>1336</v>
      </c>
      <c r="G25" s="91">
        <v>51</v>
      </c>
      <c r="H25" s="91">
        <v>480</v>
      </c>
      <c r="I25" s="91">
        <v>72</v>
      </c>
      <c r="J25" s="91">
        <v>1</v>
      </c>
      <c r="K25" s="91">
        <v>97</v>
      </c>
      <c r="L25" s="91">
        <v>242</v>
      </c>
      <c r="M25" s="91">
        <v>194</v>
      </c>
      <c r="N25" s="27">
        <f t="shared" si="0"/>
        <v>2521</v>
      </c>
    </row>
    <row r="26" spans="1:14" x14ac:dyDescent="0.35">
      <c r="A26" s="120" t="s">
        <v>29</v>
      </c>
      <c r="B26" s="120"/>
      <c r="C26" s="121"/>
      <c r="D26" s="28" t="s">
        <v>14</v>
      </c>
      <c r="E26" s="45">
        <v>879</v>
      </c>
      <c r="F26" s="45">
        <v>12208</v>
      </c>
      <c r="G26" s="45">
        <v>312</v>
      </c>
      <c r="H26" s="45">
        <v>3922</v>
      </c>
      <c r="I26" s="45">
        <v>478</v>
      </c>
      <c r="J26" s="45">
        <v>48</v>
      </c>
      <c r="K26" s="45">
        <v>556</v>
      </c>
      <c r="L26" s="45">
        <v>137</v>
      </c>
      <c r="M26" s="45">
        <v>95</v>
      </c>
      <c r="N26" s="30">
        <f t="shared" si="0"/>
        <v>18635</v>
      </c>
    </row>
    <row r="27" spans="1:14" x14ac:dyDescent="0.35">
      <c r="A27" s="122" t="s">
        <v>22</v>
      </c>
      <c r="B27" s="122"/>
      <c r="C27" s="123"/>
      <c r="D27" s="31" t="s">
        <v>15</v>
      </c>
      <c r="E27" s="91">
        <v>537</v>
      </c>
      <c r="F27" s="91">
        <v>24413</v>
      </c>
      <c r="G27" s="91">
        <v>437</v>
      </c>
      <c r="H27" s="91">
        <v>10296</v>
      </c>
      <c r="I27" s="91">
        <v>1877</v>
      </c>
      <c r="J27" s="91">
        <v>45</v>
      </c>
      <c r="K27" s="91">
        <v>0</v>
      </c>
      <c r="L27" s="91">
        <v>586</v>
      </c>
      <c r="M27" s="91">
        <v>52</v>
      </c>
      <c r="N27" s="27">
        <f t="shared" si="0"/>
        <v>38243</v>
      </c>
    </row>
    <row r="28" spans="1:14" x14ac:dyDescent="0.35">
      <c r="A28" s="120" t="s">
        <v>31</v>
      </c>
      <c r="B28" s="120"/>
      <c r="C28" s="121"/>
      <c r="D28" s="28" t="s">
        <v>14</v>
      </c>
      <c r="E28" s="45">
        <v>108</v>
      </c>
      <c r="F28" s="45">
        <v>1809</v>
      </c>
      <c r="G28" s="45">
        <v>87</v>
      </c>
      <c r="H28" s="45">
        <v>806</v>
      </c>
      <c r="I28" s="45">
        <v>116</v>
      </c>
      <c r="J28" s="45">
        <v>6</v>
      </c>
      <c r="K28" s="45">
        <v>0</v>
      </c>
      <c r="L28" s="45">
        <v>25</v>
      </c>
      <c r="M28" s="45">
        <v>3</v>
      </c>
      <c r="N28" s="30">
        <f t="shared" si="0"/>
        <v>2960</v>
      </c>
    </row>
    <row r="29" spans="1:14" x14ac:dyDescent="0.35">
      <c r="A29" s="122" t="s">
        <v>23</v>
      </c>
      <c r="B29" s="122"/>
      <c r="C29" s="123"/>
      <c r="D29" s="31" t="s">
        <v>15</v>
      </c>
      <c r="E29" s="91">
        <v>3</v>
      </c>
      <c r="F29" s="91">
        <v>0</v>
      </c>
      <c r="G29" s="91">
        <v>10</v>
      </c>
      <c r="H29" s="91">
        <v>0</v>
      </c>
      <c r="I29" s="91">
        <v>0</v>
      </c>
      <c r="J29" s="91">
        <v>1</v>
      </c>
      <c r="K29" s="91">
        <v>0</v>
      </c>
      <c r="L29" s="91">
        <v>0</v>
      </c>
      <c r="M29" s="91">
        <v>0</v>
      </c>
      <c r="N29" s="27">
        <f t="shared" si="0"/>
        <v>14</v>
      </c>
    </row>
    <row r="30" spans="1:14" x14ac:dyDescent="0.35">
      <c r="A30" s="120" t="s">
        <v>32</v>
      </c>
      <c r="B30" s="120"/>
      <c r="C30" s="121"/>
      <c r="D30" s="28" t="s">
        <v>14</v>
      </c>
      <c r="E30" s="45">
        <v>62</v>
      </c>
      <c r="F30" s="45">
        <v>940</v>
      </c>
      <c r="G30" s="45">
        <v>333</v>
      </c>
      <c r="H30" s="45">
        <v>382</v>
      </c>
      <c r="I30" s="45">
        <v>371</v>
      </c>
      <c r="J30" s="45">
        <v>76</v>
      </c>
      <c r="K30" s="45">
        <v>20</v>
      </c>
      <c r="L30" s="45">
        <v>49</v>
      </c>
      <c r="M30" s="45">
        <v>16</v>
      </c>
      <c r="N30" s="30">
        <f t="shared" si="0"/>
        <v>2249</v>
      </c>
    </row>
    <row r="31" spans="1:14" x14ac:dyDescent="0.35">
      <c r="A31" s="126" t="s">
        <v>34</v>
      </c>
      <c r="B31" s="126"/>
      <c r="C31" s="127"/>
      <c r="D31" s="32" t="s">
        <v>15</v>
      </c>
      <c r="E31" s="27">
        <f t="shared" ref="E31:N31" si="1">E11+E13+E15+E17+E19+E21+E23+E25+E27+E29</f>
        <v>4722</v>
      </c>
      <c r="F31" s="27">
        <f t="shared" si="1"/>
        <v>102553</v>
      </c>
      <c r="G31" s="27">
        <f t="shared" si="1"/>
        <v>2596</v>
      </c>
      <c r="H31" s="27">
        <f t="shared" si="1"/>
        <v>48382</v>
      </c>
      <c r="I31" s="27">
        <f t="shared" si="1"/>
        <v>11835</v>
      </c>
      <c r="J31" s="27">
        <f t="shared" si="1"/>
        <v>697</v>
      </c>
      <c r="K31" s="27">
        <f t="shared" si="1"/>
        <v>6202</v>
      </c>
      <c r="L31" s="27">
        <f t="shared" si="1"/>
        <v>6227</v>
      </c>
      <c r="M31" s="27">
        <f t="shared" si="1"/>
        <v>3229</v>
      </c>
      <c r="N31" s="27">
        <f t="shared" si="1"/>
        <v>186443</v>
      </c>
    </row>
    <row r="32" spans="1:14" x14ac:dyDescent="0.35">
      <c r="A32" s="126"/>
      <c r="B32" s="126"/>
      <c r="C32" s="127"/>
      <c r="D32" s="33" t="s">
        <v>14</v>
      </c>
      <c r="E32" s="30">
        <f t="shared" ref="E32:N32" si="2">E12+E14+E16+E18+E20+E22+E24+E26+E28+E30</f>
        <v>3544</v>
      </c>
      <c r="F32" s="30">
        <f t="shared" si="2"/>
        <v>51255</v>
      </c>
      <c r="G32" s="30">
        <f t="shared" si="2"/>
        <v>2683</v>
      </c>
      <c r="H32" s="30">
        <f t="shared" si="2"/>
        <v>19384</v>
      </c>
      <c r="I32" s="30">
        <f t="shared" si="2"/>
        <v>4393</v>
      </c>
      <c r="J32" s="30">
        <f t="shared" si="2"/>
        <v>277</v>
      </c>
      <c r="K32" s="30">
        <f t="shared" si="2"/>
        <v>2674</v>
      </c>
      <c r="L32" s="30">
        <f t="shared" si="2"/>
        <v>1995</v>
      </c>
      <c r="M32" s="30">
        <f t="shared" si="2"/>
        <v>1427</v>
      </c>
      <c r="N32" s="30">
        <f t="shared" si="2"/>
        <v>87632</v>
      </c>
    </row>
    <row r="33" spans="1:14" x14ac:dyDescent="0.35">
      <c r="A33" s="130" t="s">
        <v>40</v>
      </c>
      <c r="B33" s="128" t="s">
        <v>38</v>
      </c>
      <c r="C33" s="133" t="s">
        <v>35</v>
      </c>
      <c r="D33" s="134"/>
      <c r="E33" s="92">
        <v>2553</v>
      </c>
      <c r="F33" s="92">
        <v>139347</v>
      </c>
      <c r="G33" s="92">
        <v>7778</v>
      </c>
      <c r="H33" s="92">
        <v>29319</v>
      </c>
      <c r="I33" s="92">
        <v>6343</v>
      </c>
      <c r="J33" s="92">
        <v>520</v>
      </c>
      <c r="K33" s="92">
        <v>4867</v>
      </c>
      <c r="L33" s="92">
        <v>8533</v>
      </c>
      <c r="M33" s="92">
        <v>5936</v>
      </c>
      <c r="N33" s="34">
        <f>SUM(E33:M33)</f>
        <v>205196</v>
      </c>
    </row>
    <row r="34" spans="1:14" x14ac:dyDescent="0.35">
      <c r="A34" s="131"/>
      <c r="B34" s="129"/>
      <c r="C34" s="135" t="s">
        <v>36</v>
      </c>
      <c r="D34" s="136"/>
      <c r="E34" s="53">
        <v>289</v>
      </c>
      <c r="F34" s="53">
        <v>29773</v>
      </c>
      <c r="G34" s="53">
        <v>1383</v>
      </c>
      <c r="H34" s="53">
        <v>9251</v>
      </c>
      <c r="I34" s="53">
        <v>1849</v>
      </c>
      <c r="J34" s="53">
        <v>112</v>
      </c>
      <c r="K34" s="53">
        <v>1156</v>
      </c>
      <c r="L34" s="53">
        <v>1358</v>
      </c>
      <c r="M34" s="53">
        <v>879</v>
      </c>
      <c r="N34" s="35">
        <f>SUM(E34:M34)</f>
        <v>46050</v>
      </c>
    </row>
    <row r="35" spans="1:14" x14ac:dyDescent="0.35">
      <c r="A35" s="131"/>
      <c r="B35" s="129"/>
      <c r="C35" s="124" t="s">
        <v>37</v>
      </c>
      <c r="D35" s="125"/>
      <c r="E35" s="36">
        <f t="shared" ref="E35:N35" si="3">E34/(E33+E34)</f>
        <v>0.10168895144264603</v>
      </c>
      <c r="F35" s="36">
        <f t="shared" si="3"/>
        <v>0.17604659413434248</v>
      </c>
      <c r="G35" s="36">
        <f t="shared" si="3"/>
        <v>0.1509660517410763</v>
      </c>
      <c r="H35" s="36">
        <f t="shared" si="3"/>
        <v>0.23984962406015037</v>
      </c>
      <c r="I35" s="36">
        <f t="shared" si="3"/>
        <v>0.2257080078125</v>
      </c>
      <c r="J35" s="36">
        <f t="shared" si="3"/>
        <v>0.17721518987341772</v>
      </c>
      <c r="K35" s="36">
        <f t="shared" si="3"/>
        <v>0.19193093142952017</v>
      </c>
      <c r="L35" s="36">
        <f t="shared" si="3"/>
        <v>0.13729653220099081</v>
      </c>
      <c r="M35" s="36">
        <f t="shared" si="3"/>
        <v>0.12898019075568598</v>
      </c>
      <c r="N35" s="36">
        <f t="shared" si="3"/>
        <v>0.18328650008358341</v>
      </c>
    </row>
    <row r="36" spans="1:14" x14ac:dyDescent="0.35">
      <c r="A36" s="131"/>
      <c r="B36" s="128" t="s">
        <v>39</v>
      </c>
      <c r="C36" s="133" t="s">
        <v>35</v>
      </c>
      <c r="D36" s="134"/>
      <c r="E36" s="54">
        <v>255</v>
      </c>
      <c r="F36" s="54">
        <v>27866</v>
      </c>
      <c r="G36" s="54">
        <v>1236</v>
      </c>
      <c r="H36" s="54">
        <v>8752</v>
      </c>
      <c r="I36" s="54">
        <v>1739</v>
      </c>
      <c r="J36" s="54">
        <v>100</v>
      </c>
      <c r="K36" s="54">
        <v>1063</v>
      </c>
      <c r="L36" s="54">
        <v>1313</v>
      </c>
      <c r="M36" s="54">
        <v>835</v>
      </c>
      <c r="N36" s="37">
        <f>SUM(E36:M36)</f>
        <v>43159</v>
      </c>
    </row>
    <row r="37" spans="1:14" x14ac:dyDescent="0.35">
      <c r="A37" s="131"/>
      <c r="B37" s="129"/>
      <c r="C37" s="135" t="s">
        <v>36</v>
      </c>
      <c r="D37" s="136"/>
      <c r="E37" s="53">
        <v>28</v>
      </c>
      <c r="F37" s="53">
        <v>2911</v>
      </c>
      <c r="G37" s="53">
        <v>110</v>
      </c>
      <c r="H37" s="53">
        <v>955</v>
      </c>
      <c r="I37" s="53">
        <v>188</v>
      </c>
      <c r="J37" s="53">
        <v>8</v>
      </c>
      <c r="K37" s="53">
        <v>138</v>
      </c>
      <c r="L37" s="53">
        <v>7</v>
      </c>
      <c r="M37" s="53">
        <v>7</v>
      </c>
      <c r="N37" s="35">
        <f>SUM(E37:M37)</f>
        <v>4352</v>
      </c>
    </row>
    <row r="38" spans="1:14" ht="15" customHeight="1" x14ac:dyDescent="0.35">
      <c r="A38" s="132"/>
      <c r="B38" s="129"/>
      <c r="C38" s="124" t="s">
        <v>37</v>
      </c>
      <c r="D38" s="125"/>
      <c r="E38" s="36">
        <f t="shared" ref="E38:N38" si="4">E37/(E37+E36)</f>
        <v>9.8939929328621903E-2</v>
      </c>
      <c r="F38" s="36">
        <f t="shared" si="4"/>
        <v>9.4583617636546768E-2</v>
      </c>
      <c r="G38" s="36">
        <f t="shared" si="4"/>
        <v>8.1723625557206539E-2</v>
      </c>
      <c r="H38" s="36">
        <f t="shared" si="4"/>
        <v>9.8382610487277228E-2</v>
      </c>
      <c r="I38" s="36">
        <f t="shared" si="4"/>
        <v>9.7560975609756101E-2</v>
      </c>
      <c r="J38" s="36">
        <f t="shared" si="4"/>
        <v>7.407407407407407E-2</v>
      </c>
      <c r="K38" s="36">
        <f t="shared" si="4"/>
        <v>0.11490424646128226</v>
      </c>
      <c r="L38" s="36">
        <f t="shared" si="4"/>
        <v>5.3030303030303034E-3</v>
      </c>
      <c r="M38" s="36">
        <f t="shared" si="4"/>
        <v>8.3135391923990498E-3</v>
      </c>
      <c r="N38" s="36">
        <f t="shared" si="4"/>
        <v>9.159984003704405E-2</v>
      </c>
    </row>
  </sheetData>
  <customSheetViews>
    <customSheetView guid="{63A9D80A-8E4A-4F33-B584-5ACED899AD49}" showPageBreaks="1" showGridLines="0" fitToPage="1" view="pageLayout" showRuler="0" topLeftCell="B13">
      <selection activeCell="H4" sqref="H4"/>
      <pageMargins left="0.70866141732283472" right="0" top="1.1811023622047245" bottom="0.74803149606299213" header="3.937007874015748E-2" footer="0.31496062992125984"/>
      <pageSetup paperSize="9" scale="80" orientation="landscape" r:id="rId1"/>
      <headerFooter differentFirst="1"/>
    </customSheetView>
  </customSheetViews>
  <mergeCells count="34">
    <mergeCell ref="B36:B38"/>
    <mergeCell ref="C36:D36"/>
    <mergeCell ref="C37:D37"/>
    <mergeCell ref="C38:D38"/>
    <mergeCell ref="A26:C26"/>
    <mergeCell ref="A27:C27"/>
    <mergeCell ref="A28:C28"/>
    <mergeCell ref="A29:C29"/>
    <mergeCell ref="A31:C32"/>
    <mergeCell ref="A33:A38"/>
    <mergeCell ref="B33:B35"/>
    <mergeCell ref="C33:D33"/>
    <mergeCell ref="C34:D34"/>
    <mergeCell ref="C35:D35"/>
    <mergeCell ref="A16:C16"/>
    <mergeCell ref="A17:C17"/>
    <mergeCell ref="A30:C30"/>
    <mergeCell ref="A19:C19"/>
    <mergeCell ref="A20:C20"/>
    <mergeCell ref="A21:C21"/>
    <mergeCell ref="A22:C22"/>
    <mergeCell ref="A23:C23"/>
    <mergeCell ref="A24:C24"/>
    <mergeCell ref="A25:C25"/>
    <mergeCell ref="A18:C18"/>
    <mergeCell ref="A12:C12"/>
    <mergeCell ref="A13:C13"/>
    <mergeCell ref="A14:C14"/>
    <mergeCell ref="A15:C15"/>
    <mergeCell ref="I1:N6"/>
    <mergeCell ref="A8:D10"/>
    <mergeCell ref="E8:N8"/>
    <mergeCell ref="E10:N10"/>
    <mergeCell ref="A11:C11"/>
  </mergeCells>
  <printOptions gridLines="1"/>
  <pageMargins left="0.70866141732283472" right="0" top="1.1811023622047245" bottom="0.74803149606299213" header="3.937007874015748E-2" footer="0.31496062992125984"/>
  <pageSetup paperSize="9" scale="81" orientation="landscape" r:id="rId2"/>
  <headerFooter differentFirst="1">
    <oddHeader>&amp;R&amp;G</oddHeader>
  </headerFooter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38"/>
  <sheetViews>
    <sheetView showGridLines="0" topLeftCell="A7" zoomScale="85" zoomScaleNormal="85" workbookViewId="0">
      <selection activeCell="E35" sqref="E35"/>
    </sheetView>
  </sheetViews>
  <sheetFormatPr baseColWidth="10" defaultColWidth="11.453125" defaultRowHeight="14.5" x14ac:dyDescent="0.35"/>
  <cols>
    <col min="1" max="2" width="11.453125" style="24"/>
    <col min="3" max="3" width="12.453125" style="24" customWidth="1"/>
    <col min="4" max="4" width="3.54296875" style="24" bestFit="1" customWidth="1"/>
    <col min="5" max="5" width="11.453125" style="24"/>
    <col min="6" max="6" width="13.1796875" style="24" customWidth="1"/>
    <col min="7" max="13" width="11.453125" style="24"/>
    <col min="14" max="14" width="14.1796875" style="24" customWidth="1"/>
    <col min="15" max="16384" width="11.453125" style="24"/>
  </cols>
  <sheetData>
    <row r="1" spans="1:14" x14ac:dyDescent="0.35">
      <c r="I1" s="137" t="s">
        <v>95</v>
      </c>
      <c r="J1" s="138"/>
      <c r="K1" s="138"/>
      <c r="L1" s="138"/>
      <c r="M1" s="138"/>
      <c r="N1" s="138"/>
    </row>
    <row r="2" spans="1:14" x14ac:dyDescent="0.35">
      <c r="I2" s="138"/>
      <c r="J2" s="138"/>
      <c r="K2" s="138"/>
      <c r="L2" s="138"/>
      <c r="M2" s="138"/>
      <c r="N2" s="138"/>
    </row>
    <row r="3" spans="1:14" x14ac:dyDescent="0.35">
      <c r="I3" s="138"/>
      <c r="J3" s="138"/>
      <c r="K3" s="138"/>
      <c r="L3" s="138"/>
      <c r="M3" s="138"/>
      <c r="N3" s="138"/>
    </row>
    <row r="4" spans="1:14" x14ac:dyDescent="0.35">
      <c r="I4" s="138"/>
      <c r="J4" s="138"/>
      <c r="K4" s="138"/>
      <c r="L4" s="138"/>
      <c r="M4" s="138"/>
      <c r="N4" s="138"/>
    </row>
    <row r="5" spans="1:14" x14ac:dyDescent="0.35">
      <c r="I5" s="138"/>
      <c r="J5" s="138"/>
      <c r="K5" s="138"/>
      <c r="L5" s="138"/>
      <c r="M5" s="138"/>
      <c r="N5" s="138"/>
    </row>
    <row r="6" spans="1:14" x14ac:dyDescent="0.35">
      <c r="I6" s="138"/>
      <c r="J6" s="138"/>
      <c r="K6" s="138"/>
      <c r="L6" s="138"/>
      <c r="M6" s="138"/>
      <c r="N6" s="138"/>
    </row>
    <row r="8" spans="1:14" ht="15" customHeight="1" x14ac:dyDescent="0.35">
      <c r="A8" s="142" t="s">
        <v>41</v>
      </c>
      <c r="B8" s="143"/>
      <c r="C8" s="143"/>
      <c r="D8" s="144"/>
      <c r="E8" s="139" t="s">
        <v>0</v>
      </c>
      <c r="F8" s="139"/>
      <c r="G8" s="139"/>
      <c r="H8" s="139"/>
      <c r="I8" s="139"/>
      <c r="J8" s="139"/>
      <c r="K8" s="139"/>
      <c r="L8" s="139"/>
      <c r="M8" s="139"/>
      <c r="N8" s="139"/>
    </row>
    <row r="9" spans="1:14" x14ac:dyDescent="0.35">
      <c r="A9" s="145"/>
      <c r="B9" s="146"/>
      <c r="C9" s="146"/>
      <c r="D9" s="147"/>
      <c r="E9" s="49" t="str">
        <f>+AND!E9</f>
        <v>M1 ambul. y taxis</v>
      </c>
      <c r="F9" s="49" t="str">
        <f>+AND!F9</f>
        <v>Resto M1</v>
      </c>
      <c r="G9" s="49" t="str">
        <f>+AND!G9</f>
        <v>L y Quads</v>
      </c>
      <c r="H9" s="49" t="str">
        <f>+AND!H9</f>
        <v>N1</v>
      </c>
      <c r="I9" s="49" t="str">
        <f>+AND!I9</f>
        <v>N2 y N3</v>
      </c>
      <c r="J9" s="49" t="str">
        <f>+AND!J9</f>
        <v>M2 y M3</v>
      </c>
      <c r="K9" s="49" t="str">
        <f>+AND!K9</f>
        <v>O</v>
      </c>
      <c r="L9" s="49" t="str">
        <f>+AND!L9</f>
        <v>T</v>
      </c>
      <c r="M9" s="49" t="str">
        <f>+AND!M9</f>
        <v>Resto</v>
      </c>
      <c r="N9" s="50" t="str">
        <f>+AND!N9</f>
        <v>TOTAL</v>
      </c>
    </row>
    <row r="10" spans="1:14" ht="15" customHeight="1" x14ac:dyDescent="0.35">
      <c r="A10" s="148"/>
      <c r="B10" s="149"/>
      <c r="C10" s="149"/>
      <c r="D10" s="150"/>
      <c r="E10" s="139" t="s">
        <v>9</v>
      </c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x14ac:dyDescent="0.35">
      <c r="A11" s="122" t="s">
        <v>12</v>
      </c>
      <c r="B11" s="122"/>
      <c r="C11" s="123"/>
      <c r="D11" s="25" t="s">
        <v>15</v>
      </c>
      <c r="E11" s="110">
        <v>78</v>
      </c>
      <c r="F11" s="110">
        <v>69991</v>
      </c>
      <c r="G11" s="110">
        <v>1770</v>
      </c>
      <c r="H11" s="110">
        <v>11491</v>
      </c>
      <c r="I11" s="110">
        <v>1697</v>
      </c>
      <c r="J11" s="110">
        <v>94</v>
      </c>
      <c r="K11" s="110">
        <v>861</v>
      </c>
      <c r="L11" s="110">
        <v>1031</v>
      </c>
      <c r="M11" s="110">
        <v>665</v>
      </c>
      <c r="N11" s="27">
        <f>SUM(E11:M11)</f>
        <v>87678</v>
      </c>
    </row>
    <row r="12" spans="1:14" x14ac:dyDescent="0.35">
      <c r="A12" s="120" t="s">
        <v>13</v>
      </c>
      <c r="B12" s="120"/>
      <c r="C12" s="121"/>
      <c r="D12" s="28" t="s">
        <v>14</v>
      </c>
      <c r="E12" s="111">
        <v>29</v>
      </c>
      <c r="F12" s="111">
        <v>3027</v>
      </c>
      <c r="G12" s="111">
        <v>753</v>
      </c>
      <c r="H12" s="111">
        <v>657</v>
      </c>
      <c r="I12" s="111">
        <v>172</v>
      </c>
      <c r="J12" s="111">
        <v>6</v>
      </c>
      <c r="K12" s="111">
        <v>174</v>
      </c>
      <c r="L12" s="111">
        <v>128</v>
      </c>
      <c r="M12" s="111">
        <v>170</v>
      </c>
      <c r="N12" s="30">
        <f t="shared" ref="N12:N30" si="0">SUM(E12:M12)</f>
        <v>5116</v>
      </c>
    </row>
    <row r="13" spans="1:14" x14ac:dyDescent="0.35">
      <c r="A13" s="122" t="s">
        <v>16</v>
      </c>
      <c r="B13" s="122"/>
      <c r="C13" s="123"/>
      <c r="D13" s="31" t="s">
        <v>15</v>
      </c>
      <c r="E13" s="110">
        <v>265</v>
      </c>
      <c r="F13" s="110">
        <v>104917</v>
      </c>
      <c r="G13" s="110">
        <v>2649</v>
      </c>
      <c r="H13" s="110">
        <v>27583</v>
      </c>
      <c r="I13" s="110">
        <v>935</v>
      </c>
      <c r="J13" s="110">
        <v>7958</v>
      </c>
      <c r="K13" s="110">
        <v>1698</v>
      </c>
      <c r="L13" s="110">
        <v>2348</v>
      </c>
      <c r="M13" s="110">
        <v>772</v>
      </c>
      <c r="N13" s="27">
        <f t="shared" si="0"/>
        <v>149125</v>
      </c>
    </row>
    <row r="14" spans="1:14" x14ac:dyDescent="0.35">
      <c r="A14" s="120" t="s">
        <v>30</v>
      </c>
      <c r="B14" s="120"/>
      <c r="C14" s="121"/>
      <c r="D14" s="28" t="s">
        <v>14</v>
      </c>
      <c r="E14" s="111">
        <v>51</v>
      </c>
      <c r="F14" s="111">
        <v>13981</v>
      </c>
      <c r="G14" s="111">
        <v>1814</v>
      </c>
      <c r="H14" s="111">
        <v>5238</v>
      </c>
      <c r="I14" s="111">
        <v>2714</v>
      </c>
      <c r="J14" s="111">
        <v>237</v>
      </c>
      <c r="K14" s="111">
        <v>1065</v>
      </c>
      <c r="L14" s="111">
        <v>269</v>
      </c>
      <c r="M14" s="111">
        <v>141</v>
      </c>
      <c r="N14" s="30">
        <f t="shared" si="0"/>
        <v>25510</v>
      </c>
    </row>
    <row r="15" spans="1:14" x14ac:dyDescent="0.35">
      <c r="A15" s="122" t="s">
        <v>17</v>
      </c>
      <c r="B15" s="122"/>
      <c r="C15" s="123"/>
      <c r="D15" s="31" t="s">
        <v>15</v>
      </c>
      <c r="E15" s="110">
        <v>6</v>
      </c>
      <c r="F15" s="110">
        <v>4395</v>
      </c>
      <c r="G15" s="110">
        <v>257</v>
      </c>
      <c r="H15" s="110">
        <v>1288</v>
      </c>
      <c r="I15" s="110">
        <v>220</v>
      </c>
      <c r="J15" s="110">
        <v>38</v>
      </c>
      <c r="K15" s="110">
        <v>0</v>
      </c>
      <c r="L15" s="110">
        <v>0</v>
      </c>
      <c r="M15" s="110">
        <v>1</v>
      </c>
      <c r="N15" s="27">
        <f t="shared" si="0"/>
        <v>6205</v>
      </c>
    </row>
    <row r="16" spans="1:14" x14ac:dyDescent="0.35">
      <c r="A16" s="120" t="s">
        <v>24</v>
      </c>
      <c r="B16" s="120"/>
      <c r="C16" s="121"/>
      <c r="D16" s="28" t="s">
        <v>14</v>
      </c>
      <c r="E16" s="111">
        <v>45</v>
      </c>
      <c r="F16" s="111">
        <v>9347</v>
      </c>
      <c r="G16" s="111">
        <v>449</v>
      </c>
      <c r="H16" s="111">
        <v>3365</v>
      </c>
      <c r="I16" s="111">
        <v>357</v>
      </c>
      <c r="J16" s="111">
        <v>143</v>
      </c>
      <c r="K16" s="111"/>
      <c r="L16" s="111">
        <v>14</v>
      </c>
      <c r="M16" s="111">
        <v>4</v>
      </c>
      <c r="N16" s="30">
        <f t="shared" si="0"/>
        <v>13724</v>
      </c>
    </row>
    <row r="17" spans="1:14" x14ac:dyDescent="0.35">
      <c r="A17" s="122" t="s">
        <v>18</v>
      </c>
      <c r="B17" s="122"/>
      <c r="C17" s="123"/>
      <c r="D17" s="31" t="s">
        <v>15</v>
      </c>
      <c r="E17" s="110">
        <v>548</v>
      </c>
      <c r="F17" s="110">
        <v>191989</v>
      </c>
      <c r="G17" s="110">
        <v>7374</v>
      </c>
      <c r="H17" s="110">
        <v>40880</v>
      </c>
      <c r="I17" s="110">
        <v>9423</v>
      </c>
      <c r="J17" s="110">
        <v>1085</v>
      </c>
      <c r="K17" s="110">
        <v>5007</v>
      </c>
      <c r="L17" s="110">
        <v>3351</v>
      </c>
      <c r="M17" s="110">
        <v>1881</v>
      </c>
      <c r="N17" s="27">
        <f t="shared" si="0"/>
        <v>261538</v>
      </c>
    </row>
    <row r="18" spans="1:14" x14ac:dyDescent="0.35">
      <c r="A18" s="120" t="s">
        <v>25</v>
      </c>
      <c r="B18" s="120"/>
      <c r="C18" s="121"/>
      <c r="D18" s="28" t="s">
        <v>14</v>
      </c>
      <c r="E18" s="111">
        <v>85</v>
      </c>
      <c r="F18" s="111">
        <v>40220</v>
      </c>
      <c r="G18" s="111">
        <v>5885</v>
      </c>
      <c r="H18" s="111">
        <v>9986</v>
      </c>
      <c r="I18" s="111">
        <v>2923</v>
      </c>
      <c r="J18" s="111">
        <v>151</v>
      </c>
      <c r="K18" s="111">
        <v>1611</v>
      </c>
      <c r="L18" s="111">
        <v>881</v>
      </c>
      <c r="M18" s="111">
        <v>473</v>
      </c>
      <c r="N18" s="30">
        <f t="shared" si="0"/>
        <v>62215</v>
      </c>
    </row>
    <row r="19" spans="1:14" x14ac:dyDescent="0.35">
      <c r="A19" s="122" t="s">
        <v>19</v>
      </c>
      <c r="B19" s="122"/>
      <c r="C19" s="123"/>
      <c r="D19" s="31" t="s">
        <v>15</v>
      </c>
      <c r="E19" s="110">
        <v>93</v>
      </c>
      <c r="F19" s="110">
        <v>2829</v>
      </c>
      <c r="G19" s="110">
        <v>0</v>
      </c>
      <c r="H19" s="110">
        <v>920</v>
      </c>
      <c r="I19" s="110">
        <v>6261</v>
      </c>
      <c r="J19" s="110">
        <v>860</v>
      </c>
      <c r="K19" s="110">
        <v>0</v>
      </c>
      <c r="L19" s="110">
        <v>0</v>
      </c>
      <c r="M19" s="110">
        <v>0</v>
      </c>
      <c r="N19" s="27">
        <f t="shared" si="0"/>
        <v>10963</v>
      </c>
    </row>
    <row r="20" spans="1:14" x14ac:dyDescent="0.35">
      <c r="A20" s="120" t="s">
        <v>26</v>
      </c>
      <c r="B20" s="120"/>
      <c r="C20" s="121"/>
      <c r="D20" s="28" t="s">
        <v>14</v>
      </c>
      <c r="E20" s="111">
        <v>368</v>
      </c>
      <c r="F20" s="111">
        <v>65009</v>
      </c>
      <c r="G20" s="111">
        <v>3384</v>
      </c>
      <c r="H20" s="111">
        <v>10407</v>
      </c>
      <c r="I20" s="111">
        <v>1571</v>
      </c>
      <c r="J20" s="111">
        <v>142</v>
      </c>
      <c r="K20" s="111">
        <v>1</v>
      </c>
      <c r="L20" s="111">
        <v>0</v>
      </c>
      <c r="M20" s="111">
        <v>0</v>
      </c>
      <c r="N20" s="30">
        <f t="shared" si="0"/>
        <v>80882</v>
      </c>
    </row>
    <row r="21" spans="1:14" x14ac:dyDescent="0.35">
      <c r="A21" s="122" t="s">
        <v>20</v>
      </c>
      <c r="B21" s="122"/>
      <c r="C21" s="123"/>
      <c r="D21" s="31" t="s">
        <v>15</v>
      </c>
      <c r="E21" s="110">
        <v>296</v>
      </c>
      <c r="F21" s="110">
        <v>94491</v>
      </c>
      <c r="G21" s="110">
        <v>477</v>
      </c>
      <c r="H21" s="110">
        <v>26755</v>
      </c>
      <c r="I21" s="110">
        <v>9510</v>
      </c>
      <c r="J21" s="110">
        <v>523</v>
      </c>
      <c r="K21" s="110">
        <v>11288</v>
      </c>
      <c r="L21" s="110">
        <v>68</v>
      </c>
      <c r="M21" s="110">
        <v>260</v>
      </c>
      <c r="N21" s="27">
        <f t="shared" si="0"/>
        <v>143668</v>
      </c>
    </row>
    <row r="22" spans="1:14" x14ac:dyDescent="0.35">
      <c r="A22" s="120" t="s">
        <v>27</v>
      </c>
      <c r="B22" s="120"/>
      <c r="C22" s="121"/>
      <c r="D22" s="28" t="s">
        <v>14</v>
      </c>
      <c r="E22" s="111">
        <v>42</v>
      </c>
      <c r="F22" s="111">
        <v>19376</v>
      </c>
      <c r="G22" s="111">
        <v>1926</v>
      </c>
      <c r="H22" s="111">
        <v>6587</v>
      </c>
      <c r="I22" s="111">
        <v>3418</v>
      </c>
      <c r="J22" s="111">
        <v>229</v>
      </c>
      <c r="K22" s="111">
        <v>3579</v>
      </c>
      <c r="L22" s="111">
        <v>37</v>
      </c>
      <c r="M22" s="111">
        <v>127</v>
      </c>
      <c r="N22" s="30">
        <f t="shared" si="0"/>
        <v>35321</v>
      </c>
    </row>
    <row r="23" spans="1:14" x14ac:dyDescent="0.35">
      <c r="A23" s="140" t="s">
        <v>33</v>
      </c>
      <c r="B23" s="140"/>
      <c r="C23" s="141"/>
      <c r="D23" s="31" t="s">
        <v>15</v>
      </c>
      <c r="E23" s="110">
        <v>31</v>
      </c>
      <c r="F23" s="110">
        <v>24121</v>
      </c>
      <c r="G23" s="110">
        <v>298</v>
      </c>
      <c r="H23" s="110">
        <v>7917</v>
      </c>
      <c r="I23" s="110">
        <v>2054</v>
      </c>
      <c r="J23" s="110">
        <v>168</v>
      </c>
      <c r="K23" s="110">
        <v>1</v>
      </c>
      <c r="L23" s="110">
        <v>853</v>
      </c>
      <c r="M23" s="110">
        <v>134</v>
      </c>
      <c r="N23" s="27">
        <f t="shared" si="0"/>
        <v>35577</v>
      </c>
    </row>
    <row r="24" spans="1:14" x14ac:dyDescent="0.35">
      <c r="A24" s="120" t="s">
        <v>28</v>
      </c>
      <c r="B24" s="120"/>
      <c r="C24" s="121"/>
      <c r="D24" s="28" t="s">
        <v>14</v>
      </c>
      <c r="E24" s="111">
        <v>17</v>
      </c>
      <c r="F24" s="111">
        <v>8294</v>
      </c>
      <c r="G24" s="111">
        <v>486</v>
      </c>
      <c r="H24" s="111">
        <v>2842</v>
      </c>
      <c r="I24" s="111">
        <v>787</v>
      </c>
      <c r="J24" s="111">
        <v>59</v>
      </c>
      <c r="K24" s="111">
        <v>3</v>
      </c>
      <c r="L24" s="111">
        <v>169</v>
      </c>
      <c r="M24" s="111">
        <v>31</v>
      </c>
      <c r="N24" s="30">
        <f t="shared" si="0"/>
        <v>12688</v>
      </c>
    </row>
    <row r="25" spans="1:14" x14ac:dyDescent="0.35">
      <c r="A25" s="122" t="s">
        <v>21</v>
      </c>
      <c r="B25" s="122"/>
      <c r="C25" s="123"/>
      <c r="D25" s="31" t="s">
        <v>15</v>
      </c>
      <c r="E25" s="110">
        <v>70</v>
      </c>
      <c r="F25" s="110">
        <v>19562</v>
      </c>
      <c r="G25" s="110">
        <v>1502</v>
      </c>
      <c r="H25" s="110">
        <v>4607</v>
      </c>
      <c r="I25" s="110">
        <v>514</v>
      </c>
      <c r="J25" s="110">
        <v>108</v>
      </c>
      <c r="K25" s="110">
        <v>576</v>
      </c>
      <c r="L25" s="110">
        <v>534</v>
      </c>
      <c r="M25" s="110">
        <v>252</v>
      </c>
      <c r="N25" s="27">
        <f t="shared" si="0"/>
        <v>27725</v>
      </c>
    </row>
    <row r="26" spans="1:14" x14ac:dyDescent="0.35">
      <c r="A26" s="120" t="s">
        <v>29</v>
      </c>
      <c r="B26" s="120"/>
      <c r="C26" s="121"/>
      <c r="D26" s="28" t="s">
        <v>14</v>
      </c>
      <c r="E26" s="111">
        <v>137</v>
      </c>
      <c r="F26" s="111">
        <v>40395</v>
      </c>
      <c r="G26" s="111">
        <v>2690</v>
      </c>
      <c r="H26" s="111">
        <v>8405</v>
      </c>
      <c r="I26" s="111">
        <v>2037</v>
      </c>
      <c r="J26" s="111">
        <v>160</v>
      </c>
      <c r="K26" s="111">
        <v>1333</v>
      </c>
      <c r="L26" s="111">
        <v>88</v>
      </c>
      <c r="M26" s="111">
        <v>85</v>
      </c>
      <c r="N26" s="30">
        <f t="shared" si="0"/>
        <v>55330</v>
      </c>
    </row>
    <row r="27" spans="1:14" x14ac:dyDescent="0.35">
      <c r="A27" s="122" t="s">
        <v>22</v>
      </c>
      <c r="B27" s="122"/>
      <c r="C27" s="123"/>
      <c r="D27" s="31" t="s">
        <v>15</v>
      </c>
      <c r="E27" s="110">
        <v>291</v>
      </c>
      <c r="F27" s="110">
        <v>161188</v>
      </c>
      <c r="G27" s="110">
        <v>1719</v>
      </c>
      <c r="H27" s="110">
        <v>40938</v>
      </c>
      <c r="I27" s="110">
        <v>6680</v>
      </c>
      <c r="J27" s="110">
        <v>730</v>
      </c>
      <c r="K27" s="110">
        <v>2</v>
      </c>
      <c r="L27" s="110">
        <v>580</v>
      </c>
      <c r="M27" s="110">
        <v>102</v>
      </c>
      <c r="N27" s="27">
        <f t="shared" si="0"/>
        <v>212230</v>
      </c>
    </row>
    <row r="28" spans="1:14" x14ac:dyDescent="0.35">
      <c r="A28" s="120" t="s">
        <v>31</v>
      </c>
      <c r="B28" s="120"/>
      <c r="C28" s="121"/>
      <c r="D28" s="28" t="s">
        <v>14</v>
      </c>
      <c r="E28" s="111">
        <v>26</v>
      </c>
      <c r="F28" s="111">
        <v>9545</v>
      </c>
      <c r="G28" s="111">
        <v>763</v>
      </c>
      <c r="H28" s="111">
        <v>3042</v>
      </c>
      <c r="I28" s="111">
        <v>581</v>
      </c>
      <c r="J28" s="111">
        <v>62</v>
      </c>
      <c r="K28" s="111">
        <v>5</v>
      </c>
      <c r="L28" s="111">
        <v>66</v>
      </c>
      <c r="M28" s="111">
        <v>9</v>
      </c>
      <c r="N28" s="30">
        <f t="shared" si="0"/>
        <v>14099</v>
      </c>
    </row>
    <row r="29" spans="1:14" x14ac:dyDescent="0.35">
      <c r="A29" s="122" t="s">
        <v>23</v>
      </c>
      <c r="B29" s="122"/>
      <c r="C29" s="123"/>
      <c r="D29" s="31" t="s">
        <v>15</v>
      </c>
      <c r="E29" s="110">
        <v>0</v>
      </c>
      <c r="F29" s="110">
        <v>1</v>
      </c>
      <c r="G29" s="110">
        <v>146</v>
      </c>
      <c r="H29" s="110">
        <v>0</v>
      </c>
      <c r="I29" s="110">
        <v>0</v>
      </c>
      <c r="J29" s="110">
        <v>226</v>
      </c>
      <c r="K29" s="110">
        <v>0</v>
      </c>
      <c r="L29" s="110">
        <v>0</v>
      </c>
      <c r="M29" s="110">
        <v>0</v>
      </c>
      <c r="N29" s="27">
        <f t="shared" si="0"/>
        <v>373</v>
      </c>
    </row>
    <row r="30" spans="1:14" x14ac:dyDescent="0.35">
      <c r="A30" s="120" t="s">
        <v>32</v>
      </c>
      <c r="B30" s="120"/>
      <c r="C30" s="121"/>
      <c r="D30" s="28" t="s">
        <v>14</v>
      </c>
      <c r="E30" s="111">
        <v>7</v>
      </c>
      <c r="F30" s="111">
        <v>3175</v>
      </c>
      <c r="G30" s="111">
        <v>1986</v>
      </c>
      <c r="H30" s="111">
        <v>1293</v>
      </c>
      <c r="I30" s="111">
        <v>1409</v>
      </c>
      <c r="J30" s="111">
        <v>283</v>
      </c>
      <c r="K30" s="111">
        <v>112</v>
      </c>
      <c r="L30" s="111">
        <v>12</v>
      </c>
      <c r="M30" s="111">
        <v>10</v>
      </c>
      <c r="N30" s="30">
        <f t="shared" si="0"/>
        <v>8287</v>
      </c>
    </row>
    <row r="31" spans="1:14" x14ac:dyDescent="0.35">
      <c r="A31" s="126" t="s">
        <v>34</v>
      </c>
      <c r="B31" s="126"/>
      <c r="C31" s="127"/>
      <c r="D31" s="32" t="s">
        <v>15</v>
      </c>
      <c r="E31" s="27">
        <f>E11+E13+E15+E17+E19+E21+E23+E25+E27+E29</f>
        <v>1678</v>
      </c>
      <c r="F31" s="27">
        <f t="shared" ref="F31:N32" si="1">F11+F13+F15+F17+F19+F21+F23+F25+F27+F29</f>
        <v>673484</v>
      </c>
      <c r="G31" s="27">
        <f t="shared" si="1"/>
        <v>16192</v>
      </c>
      <c r="H31" s="27">
        <f t="shared" si="1"/>
        <v>162379</v>
      </c>
      <c r="I31" s="27">
        <f t="shared" si="1"/>
        <v>37294</v>
      </c>
      <c r="J31" s="27">
        <f t="shared" si="1"/>
        <v>11790</v>
      </c>
      <c r="K31" s="27">
        <f t="shared" si="1"/>
        <v>19433</v>
      </c>
      <c r="L31" s="27">
        <f t="shared" si="1"/>
        <v>8765</v>
      </c>
      <c r="M31" s="27">
        <f t="shared" si="1"/>
        <v>4067</v>
      </c>
      <c r="N31" s="27">
        <f t="shared" si="1"/>
        <v>935082</v>
      </c>
    </row>
    <row r="32" spans="1:14" x14ac:dyDescent="0.35">
      <c r="A32" s="126"/>
      <c r="B32" s="126"/>
      <c r="C32" s="127"/>
      <c r="D32" s="33" t="s">
        <v>14</v>
      </c>
      <c r="E32" s="30">
        <f>E12+E14+E16+E18+E20+E22+E24+E26+E28+E30</f>
        <v>807</v>
      </c>
      <c r="F32" s="30">
        <f t="shared" si="1"/>
        <v>212369</v>
      </c>
      <c r="G32" s="30">
        <f t="shared" si="1"/>
        <v>20136</v>
      </c>
      <c r="H32" s="30">
        <f t="shared" si="1"/>
        <v>51822</v>
      </c>
      <c r="I32" s="30">
        <f t="shared" si="1"/>
        <v>15969</v>
      </c>
      <c r="J32" s="30">
        <f t="shared" si="1"/>
        <v>1472</v>
      </c>
      <c r="K32" s="30">
        <f t="shared" si="1"/>
        <v>7883</v>
      </c>
      <c r="L32" s="30">
        <f t="shared" si="1"/>
        <v>1664</v>
      </c>
      <c r="M32" s="30">
        <f t="shared" si="1"/>
        <v>1050</v>
      </c>
      <c r="N32" s="30">
        <f t="shared" si="1"/>
        <v>313172</v>
      </c>
    </row>
    <row r="33" spans="1:14" x14ac:dyDescent="0.35">
      <c r="A33" s="130" t="s">
        <v>40</v>
      </c>
      <c r="B33" s="128" t="s">
        <v>38</v>
      </c>
      <c r="C33" s="133" t="s">
        <v>35</v>
      </c>
      <c r="D33" s="134"/>
      <c r="E33" s="113">
        <v>1458</v>
      </c>
      <c r="F33" s="113">
        <v>770780</v>
      </c>
      <c r="G33" s="113">
        <v>84660</v>
      </c>
      <c r="H33" s="113">
        <v>127460</v>
      </c>
      <c r="I33" s="113">
        <v>27268</v>
      </c>
      <c r="J33" s="113">
        <v>3610</v>
      </c>
      <c r="K33" s="113">
        <v>17262</v>
      </c>
      <c r="L33" s="113">
        <v>11078</v>
      </c>
      <c r="M33" s="113">
        <v>296795</v>
      </c>
      <c r="N33" s="34">
        <f>SUM(E33:M33)</f>
        <v>1340371</v>
      </c>
    </row>
    <row r="34" spans="1:14" x14ac:dyDescent="0.35">
      <c r="A34" s="131"/>
      <c r="B34" s="129"/>
      <c r="C34" s="135" t="s">
        <v>36</v>
      </c>
      <c r="D34" s="136"/>
      <c r="E34" s="53">
        <v>223</v>
      </c>
      <c r="F34" s="53">
        <v>114812</v>
      </c>
      <c r="G34" s="53">
        <v>16536</v>
      </c>
      <c r="H34" s="53">
        <v>32872</v>
      </c>
      <c r="I34" s="53">
        <v>9350</v>
      </c>
      <c r="J34" s="53">
        <v>953</v>
      </c>
      <c r="K34" s="53">
        <v>4317</v>
      </c>
      <c r="L34" s="53">
        <v>1067</v>
      </c>
      <c r="M34" s="53">
        <v>47013</v>
      </c>
      <c r="N34" s="35">
        <f>SUM(E34:M34)</f>
        <v>227143</v>
      </c>
    </row>
    <row r="35" spans="1:14" x14ac:dyDescent="0.35">
      <c r="A35" s="131"/>
      <c r="B35" s="129"/>
      <c r="C35" s="124" t="s">
        <v>37</v>
      </c>
      <c r="D35" s="125"/>
      <c r="E35" s="112">
        <f t="shared" ref="E35:N35" si="2">E34/(E33+E34)</f>
        <v>0.13265913146936348</v>
      </c>
      <c r="F35" s="112">
        <f t="shared" si="2"/>
        <v>0.12964435089747875</v>
      </c>
      <c r="G35" s="112">
        <f t="shared" si="2"/>
        <v>0.16340566820822958</v>
      </c>
      <c r="H35" s="112">
        <f t="shared" si="2"/>
        <v>0.20502457400893145</v>
      </c>
      <c r="I35" s="112">
        <f t="shared" si="2"/>
        <v>0.255338904363974</v>
      </c>
      <c r="J35" s="112">
        <f t="shared" si="2"/>
        <v>0.20885382423843962</v>
      </c>
      <c r="K35" s="112">
        <f t="shared" si="2"/>
        <v>0.20005560962046434</v>
      </c>
      <c r="L35" s="112">
        <f t="shared" si="2"/>
        <v>8.7855084396871147E-2</v>
      </c>
      <c r="M35" s="112">
        <f t="shared" si="2"/>
        <v>0.13674201880119136</v>
      </c>
      <c r="N35" s="36">
        <f t="shared" si="2"/>
        <v>0.14490652077110636</v>
      </c>
    </row>
    <row r="36" spans="1:14" x14ac:dyDescent="0.35">
      <c r="A36" s="131"/>
      <c r="B36" s="128" t="s">
        <v>39</v>
      </c>
      <c r="C36" s="133" t="s">
        <v>35</v>
      </c>
      <c r="D36" s="134"/>
      <c r="E36" s="54">
        <v>206</v>
      </c>
      <c r="F36" s="54">
        <v>105675</v>
      </c>
      <c r="G36" s="54">
        <v>14736</v>
      </c>
      <c r="H36" s="54">
        <v>30390</v>
      </c>
      <c r="I36" s="54">
        <v>9142</v>
      </c>
      <c r="J36" s="54">
        <v>943</v>
      </c>
      <c r="K36" s="54">
        <v>4125</v>
      </c>
      <c r="L36" s="54">
        <v>855</v>
      </c>
      <c r="M36" s="54">
        <v>44186</v>
      </c>
      <c r="N36" s="37">
        <f>SUM(E36:M36)</f>
        <v>210258</v>
      </c>
    </row>
    <row r="37" spans="1:14" x14ac:dyDescent="0.35">
      <c r="A37" s="131"/>
      <c r="B37" s="129"/>
      <c r="C37" s="135" t="s">
        <v>36</v>
      </c>
      <c r="D37" s="136"/>
      <c r="E37" s="53">
        <v>17</v>
      </c>
      <c r="F37" s="53">
        <v>9490</v>
      </c>
      <c r="G37" s="53">
        <v>904</v>
      </c>
      <c r="H37" s="53">
        <v>2683</v>
      </c>
      <c r="I37" s="53">
        <v>874</v>
      </c>
      <c r="J37" s="53">
        <v>123</v>
      </c>
      <c r="K37" s="53">
        <v>735</v>
      </c>
      <c r="L37" s="53">
        <v>7</v>
      </c>
      <c r="M37" s="53">
        <v>2232</v>
      </c>
      <c r="N37" s="35">
        <f>SUM(E37:M37)</f>
        <v>17065</v>
      </c>
    </row>
    <row r="38" spans="1:14" ht="15" customHeight="1" x14ac:dyDescent="0.35">
      <c r="A38" s="132"/>
      <c r="B38" s="129"/>
      <c r="C38" s="124" t="s">
        <v>37</v>
      </c>
      <c r="D38" s="125"/>
      <c r="E38" s="36">
        <f>E37/(E37+E36)</f>
        <v>7.623318385650224E-2</v>
      </c>
      <c r="F38" s="36">
        <f t="shared" ref="F38:N38" si="3">F37/(F37+F36)</f>
        <v>8.2403508010246165E-2</v>
      </c>
      <c r="G38" s="36">
        <f t="shared" si="3"/>
        <v>5.7800511508951408E-2</v>
      </c>
      <c r="H38" s="36">
        <f t="shared" si="3"/>
        <v>8.1123575121700486E-2</v>
      </c>
      <c r="I38" s="36">
        <f t="shared" si="3"/>
        <v>8.7260383386581472E-2</v>
      </c>
      <c r="J38" s="36">
        <f t="shared" si="3"/>
        <v>0.11538461538461539</v>
      </c>
      <c r="K38" s="36">
        <f t="shared" si="3"/>
        <v>0.15123456790123457</v>
      </c>
      <c r="L38" s="36">
        <f t="shared" si="3"/>
        <v>8.1206496519721574E-3</v>
      </c>
      <c r="M38" s="36">
        <f t="shared" si="3"/>
        <v>4.8084794691714422E-2</v>
      </c>
      <c r="N38" s="36">
        <f t="shared" si="3"/>
        <v>7.5069394649903448E-2</v>
      </c>
    </row>
  </sheetData>
  <mergeCells count="34">
    <mergeCell ref="A18:C18"/>
    <mergeCell ref="I1:N6"/>
    <mergeCell ref="A8:D10"/>
    <mergeCell ref="E8:N8"/>
    <mergeCell ref="E10:N10"/>
    <mergeCell ref="A11:C11"/>
    <mergeCell ref="A12:C12"/>
    <mergeCell ref="A13:C13"/>
    <mergeCell ref="A14:C14"/>
    <mergeCell ref="A15:C15"/>
    <mergeCell ref="A16:C16"/>
    <mergeCell ref="A17:C17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1:C32"/>
    <mergeCell ref="A33:A38"/>
    <mergeCell ref="B33:B35"/>
    <mergeCell ref="C33:D33"/>
    <mergeCell ref="C34:D34"/>
    <mergeCell ref="C35:D35"/>
    <mergeCell ref="B36:B38"/>
    <mergeCell ref="C36:D36"/>
    <mergeCell ref="C37:D37"/>
    <mergeCell ref="C38:D3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N38"/>
  <sheetViews>
    <sheetView showGridLines="0" showRuler="0" zoomScale="55" zoomScaleNormal="55" workbookViewId="0">
      <selection activeCell="I1" sqref="I1:N6"/>
    </sheetView>
  </sheetViews>
  <sheetFormatPr baseColWidth="10" defaultRowHeight="14.5" x14ac:dyDescent="0.35"/>
  <cols>
    <col min="3" max="3" width="12.453125" customWidth="1"/>
    <col min="4" max="4" width="3.54296875" bestFit="1" customWidth="1"/>
    <col min="6" max="6" width="12.7265625" bestFit="1" customWidth="1"/>
    <col min="14" max="14" width="14.1796875" customWidth="1"/>
  </cols>
  <sheetData>
    <row r="1" spans="1:14" x14ac:dyDescent="0.35">
      <c r="I1" s="137" t="s">
        <v>83</v>
      </c>
      <c r="J1" s="138"/>
      <c r="K1" s="138"/>
      <c r="L1" s="138"/>
      <c r="M1" s="138"/>
      <c r="N1" s="138"/>
    </row>
    <row r="2" spans="1:14" x14ac:dyDescent="0.35">
      <c r="I2" s="138"/>
      <c r="J2" s="138"/>
      <c r="K2" s="138"/>
      <c r="L2" s="138"/>
      <c r="M2" s="138"/>
      <c r="N2" s="138"/>
    </row>
    <row r="3" spans="1:14" x14ac:dyDescent="0.35">
      <c r="I3" s="138"/>
      <c r="J3" s="138"/>
      <c r="K3" s="138"/>
      <c r="L3" s="138"/>
      <c r="M3" s="138"/>
      <c r="N3" s="138"/>
    </row>
    <row r="4" spans="1:14" x14ac:dyDescent="0.35">
      <c r="I4" s="138"/>
      <c r="J4" s="138"/>
      <c r="K4" s="138"/>
      <c r="L4" s="138"/>
      <c r="M4" s="138"/>
      <c r="N4" s="138"/>
    </row>
    <row r="5" spans="1:14" x14ac:dyDescent="0.35">
      <c r="I5" s="138"/>
      <c r="J5" s="138"/>
      <c r="K5" s="138"/>
      <c r="L5" s="138"/>
      <c r="M5" s="138"/>
      <c r="N5" s="138"/>
    </row>
    <row r="6" spans="1:14" x14ac:dyDescent="0.35">
      <c r="I6" s="138"/>
      <c r="J6" s="138"/>
      <c r="K6" s="138"/>
      <c r="L6" s="138"/>
      <c r="M6" s="138"/>
      <c r="N6" s="138"/>
    </row>
    <row r="8" spans="1:14" ht="15" customHeight="1" x14ac:dyDescent="0.35">
      <c r="A8" s="142" t="s">
        <v>41</v>
      </c>
      <c r="B8" s="143"/>
      <c r="C8" s="143"/>
      <c r="D8" s="144"/>
      <c r="E8" s="139" t="s">
        <v>0</v>
      </c>
      <c r="F8" s="139"/>
      <c r="G8" s="139"/>
      <c r="H8" s="139"/>
      <c r="I8" s="139"/>
      <c r="J8" s="139"/>
      <c r="K8" s="139"/>
      <c r="L8" s="139"/>
      <c r="M8" s="139"/>
      <c r="N8" s="139"/>
    </row>
    <row r="9" spans="1:14" ht="21" x14ac:dyDescent="0.35">
      <c r="A9" s="145"/>
      <c r="B9" s="146"/>
      <c r="C9" s="146"/>
      <c r="D9" s="147"/>
      <c r="E9" s="49" t="str">
        <f>+AND!E9</f>
        <v>M1 ambul. y taxis</v>
      </c>
      <c r="F9" s="49" t="str">
        <f>+AND!F9</f>
        <v>Resto M1</v>
      </c>
      <c r="G9" s="49" t="str">
        <f>+AND!G9</f>
        <v>L y Quads</v>
      </c>
      <c r="H9" s="49" t="str">
        <f>+AND!H9</f>
        <v>N1</v>
      </c>
      <c r="I9" s="49" t="str">
        <f>+AND!I9</f>
        <v>N2 y N3</v>
      </c>
      <c r="J9" s="49" t="str">
        <f>+AND!J9</f>
        <v>M2 y M3</v>
      </c>
      <c r="K9" s="49" t="str">
        <f>+AND!K9</f>
        <v>O</v>
      </c>
      <c r="L9" s="49" t="str">
        <f>+AND!L9</f>
        <v>T</v>
      </c>
      <c r="M9" s="49" t="str">
        <f>+AND!M9</f>
        <v>Resto</v>
      </c>
      <c r="N9" s="50" t="str">
        <f>+AND!N9</f>
        <v>TOTAL</v>
      </c>
    </row>
    <row r="10" spans="1:14" ht="15" customHeight="1" x14ac:dyDescent="0.35">
      <c r="A10" s="148"/>
      <c r="B10" s="149"/>
      <c r="C10" s="149"/>
      <c r="D10" s="150"/>
      <c r="E10" s="139" t="s">
        <v>9</v>
      </c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x14ac:dyDescent="0.35">
      <c r="A11" s="122" t="s">
        <v>12</v>
      </c>
      <c r="B11" s="122"/>
      <c r="C11" s="123"/>
      <c r="D11" s="25" t="s">
        <v>15</v>
      </c>
      <c r="E11" s="56">
        <v>101</v>
      </c>
      <c r="F11" s="56">
        <v>78450</v>
      </c>
      <c r="G11" s="56">
        <v>1447</v>
      </c>
      <c r="H11" s="56">
        <v>24090</v>
      </c>
      <c r="I11" s="56">
        <v>2816</v>
      </c>
      <c r="J11" s="56">
        <v>223</v>
      </c>
      <c r="K11" s="56">
        <v>2092</v>
      </c>
      <c r="L11" s="56">
        <v>6102</v>
      </c>
      <c r="M11" s="56">
        <v>6304</v>
      </c>
      <c r="N11" s="27">
        <f>SUM(E11:M11)</f>
        <v>121625</v>
      </c>
    </row>
    <row r="12" spans="1:14" x14ac:dyDescent="0.35">
      <c r="A12" s="120" t="s">
        <v>13</v>
      </c>
      <c r="B12" s="120"/>
      <c r="C12" s="121"/>
      <c r="D12" s="28" t="s">
        <v>14</v>
      </c>
      <c r="E12" s="58">
        <v>19</v>
      </c>
      <c r="F12" s="58">
        <v>3245</v>
      </c>
      <c r="G12" s="58">
        <v>434</v>
      </c>
      <c r="H12" s="58">
        <v>952</v>
      </c>
      <c r="I12" s="58">
        <v>326</v>
      </c>
      <c r="J12" s="58">
        <v>17</v>
      </c>
      <c r="K12" s="58">
        <v>401</v>
      </c>
      <c r="L12" s="58">
        <v>359</v>
      </c>
      <c r="M12" s="58">
        <v>629</v>
      </c>
      <c r="N12" s="30">
        <f t="shared" ref="N12:N30" si="0">SUM(E12:M12)</f>
        <v>6382</v>
      </c>
    </row>
    <row r="13" spans="1:14" x14ac:dyDescent="0.35">
      <c r="A13" s="122" t="s">
        <v>16</v>
      </c>
      <c r="B13" s="122"/>
      <c r="C13" s="123"/>
      <c r="D13" s="31" t="s">
        <v>15</v>
      </c>
      <c r="E13" s="56">
        <v>284</v>
      </c>
      <c r="F13" s="56">
        <v>124443</v>
      </c>
      <c r="G13" s="56">
        <v>2295</v>
      </c>
      <c r="H13" s="56">
        <v>65829</v>
      </c>
      <c r="I13" s="56">
        <v>14086</v>
      </c>
      <c r="J13" s="56">
        <v>1914</v>
      </c>
      <c r="K13" s="56">
        <v>7192</v>
      </c>
      <c r="L13" s="56">
        <v>18900</v>
      </c>
      <c r="M13" s="56">
        <v>10804</v>
      </c>
      <c r="N13" s="27">
        <f t="shared" si="0"/>
        <v>245747</v>
      </c>
    </row>
    <row r="14" spans="1:14" x14ac:dyDescent="0.35">
      <c r="A14" s="120" t="s">
        <v>30</v>
      </c>
      <c r="B14" s="120"/>
      <c r="C14" s="121"/>
      <c r="D14" s="28" t="s">
        <v>14</v>
      </c>
      <c r="E14" s="58">
        <v>24</v>
      </c>
      <c r="F14" s="58">
        <v>9928</v>
      </c>
      <c r="G14" s="58">
        <v>986</v>
      </c>
      <c r="H14" s="58">
        <v>6118</v>
      </c>
      <c r="I14" s="58">
        <v>2947</v>
      </c>
      <c r="J14" s="58">
        <v>301</v>
      </c>
      <c r="K14" s="58">
        <v>1763</v>
      </c>
      <c r="L14" s="58">
        <v>929</v>
      </c>
      <c r="M14" s="58">
        <v>788</v>
      </c>
      <c r="N14" s="30">
        <f t="shared" si="0"/>
        <v>23784</v>
      </c>
    </row>
    <row r="15" spans="1:14" x14ac:dyDescent="0.35">
      <c r="A15" s="122" t="s">
        <v>17</v>
      </c>
      <c r="B15" s="122"/>
      <c r="C15" s="123"/>
      <c r="D15" s="31" t="s">
        <v>15</v>
      </c>
      <c r="E15" s="56">
        <v>6</v>
      </c>
      <c r="F15" s="56">
        <v>2289</v>
      </c>
      <c r="G15" s="56">
        <v>188</v>
      </c>
      <c r="H15" s="56">
        <v>1174</v>
      </c>
      <c r="I15" s="56">
        <v>128</v>
      </c>
      <c r="J15" s="56">
        <v>52</v>
      </c>
      <c r="K15" s="56">
        <v>0</v>
      </c>
      <c r="L15" s="56">
        <v>91</v>
      </c>
      <c r="M15" s="56">
        <v>46</v>
      </c>
      <c r="N15" s="27">
        <f t="shared" si="0"/>
        <v>3974</v>
      </c>
    </row>
    <row r="16" spans="1:14" x14ac:dyDescent="0.35">
      <c r="A16" s="120" t="s">
        <v>24</v>
      </c>
      <c r="B16" s="120"/>
      <c r="C16" s="121"/>
      <c r="D16" s="28" t="s">
        <v>14</v>
      </c>
      <c r="E16" s="58">
        <v>11</v>
      </c>
      <c r="F16" s="58">
        <v>7085</v>
      </c>
      <c r="G16" s="58">
        <v>298</v>
      </c>
      <c r="H16" s="58">
        <v>3651</v>
      </c>
      <c r="I16" s="58">
        <v>211</v>
      </c>
      <c r="J16" s="58">
        <v>256</v>
      </c>
      <c r="K16" s="58">
        <v>0</v>
      </c>
      <c r="L16" s="58">
        <v>1</v>
      </c>
      <c r="M16" s="58">
        <v>1</v>
      </c>
      <c r="N16" s="30">
        <f t="shared" si="0"/>
        <v>11514</v>
      </c>
    </row>
    <row r="17" spans="1:14" x14ac:dyDescent="0.35">
      <c r="A17" s="122" t="s">
        <v>18</v>
      </c>
      <c r="B17" s="122"/>
      <c r="C17" s="123"/>
      <c r="D17" s="31" t="s">
        <v>15</v>
      </c>
      <c r="E17" s="56">
        <v>555</v>
      </c>
      <c r="F17" s="56">
        <v>158245</v>
      </c>
      <c r="G17" s="56">
        <v>3858</v>
      </c>
      <c r="H17" s="56">
        <v>71168</v>
      </c>
      <c r="I17" s="56">
        <v>12560</v>
      </c>
      <c r="J17" s="56">
        <v>1611</v>
      </c>
      <c r="K17" s="56">
        <v>11527</v>
      </c>
      <c r="L17" s="56">
        <v>8830</v>
      </c>
      <c r="M17" s="56">
        <v>10244</v>
      </c>
      <c r="N17" s="27">
        <f t="shared" si="0"/>
        <v>278598</v>
      </c>
    </row>
    <row r="18" spans="1:14" x14ac:dyDescent="0.35">
      <c r="A18" s="120" t="s">
        <v>25</v>
      </c>
      <c r="B18" s="120"/>
      <c r="C18" s="121"/>
      <c r="D18" s="28" t="s">
        <v>14</v>
      </c>
      <c r="E18" s="58">
        <v>125</v>
      </c>
      <c r="F18" s="58">
        <v>48113</v>
      </c>
      <c r="G18" s="58">
        <v>3973</v>
      </c>
      <c r="H18" s="58">
        <v>19974</v>
      </c>
      <c r="I18" s="58">
        <v>4882</v>
      </c>
      <c r="J18" s="58">
        <v>451</v>
      </c>
      <c r="K18" s="58">
        <v>4295</v>
      </c>
      <c r="L18" s="58">
        <v>3634</v>
      </c>
      <c r="M18" s="58">
        <v>3146</v>
      </c>
      <c r="N18" s="30">
        <f t="shared" si="0"/>
        <v>88593</v>
      </c>
    </row>
    <row r="19" spans="1:14" x14ac:dyDescent="0.35">
      <c r="A19" s="122" t="s">
        <v>19</v>
      </c>
      <c r="B19" s="122"/>
      <c r="C19" s="123"/>
      <c r="D19" s="31" t="s">
        <v>15</v>
      </c>
      <c r="E19" s="56">
        <v>220</v>
      </c>
      <c r="F19" s="56">
        <v>2135</v>
      </c>
      <c r="G19" s="56">
        <v>0</v>
      </c>
      <c r="H19" s="56">
        <v>1400</v>
      </c>
      <c r="I19" s="56">
        <v>5840</v>
      </c>
      <c r="J19" s="56">
        <v>728</v>
      </c>
      <c r="K19" s="56">
        <v>0</v>
      </c>
      <c r="L19" s="56">
        <v>0</v>
      </c>
      <c r="M19" s="56">
        <v>0</v>
      </c>
      <c r="N19" s="27">
        <f t="shared" si="0"/>
        <v>10323</v>
      </c>
    </row>
    <row r="20" spans="1:14" x14ac:dyDescent="0.35">
      <c r="A20" s="120" t="s">
        <v>26</v>
      </c>
      <c r="B20" s="120"/>
      <c r="C20" s="121"/>
      <c r="D20" s="28" t="s">
        <v>14</v>
      </c>
      <c r="E20" s="58">
        <v>374</v>
      </c>
      <c r="F20" s="58">
        <v>61008</v>
      </c>
      <c r="G20" s="58">
        <v>1985</v>
      </c>
      <c r="H20" s="58">
        <v>18049</v>
      </c>
      <c r="I20" s="58">
        <v>2045</v>
      </c>
      <c r="J20" s="58">
        <v>288</v>
      </c>
      <c r="K20" s="58">
        <v>0</v>
      </c>
      <c r="L20" s="58">
        <v>0</v>
      </c>
      <c r="M20" s="58">
        <v>11</v>
      </c>
      <c r="N20" s="30">
        <f t="shared" si="0"/>
        <v>83760</v>
      </c>
    </row>
    <row r="21" spans="1:14" x14ac:dyDescent="0.35">
      <c r="A21" s="122" t="s">
        <v>20</v>
      </c>
      <c r="B21" s="122"/>
      <c r="C21" s="123"/>
      <c r="D21" s="31" t="s">
        <v>15</v>
      </c>
      <c r="E21" s="56">
        <v>117</v>
      </c>
      <c r="F21" s="56">
        <v>30052</v>
      </c>
      <c r="G21" s="56">
        <v>233</v>
      </c>
      <c r="H21" s="56">
        <v>17144</v>
      </c>
      <c r="I21" s="56">
        <v>5917</v>
      </c>
      <c r="J21" s="56">
        <v>362</v>
      </c>
      <c r="K21" s="56">
        <v>6977</v>
      </c>
      <c r="L21" s="56">
        <v>108</v>
      </c>
      <c r="M21" s="56">
        <v>965</v>
      </c>
      <c r="N21" s="27">
        <f t="shared" si="0"/>
        <v>61875</v>
      </c>
    </row>
    <row r="22" spans="1:14" x14ac:dyDescent="0.35">
      <c r="A22" s="120" t="s">
        <v>27</v>
      </c>
      <c r="B22" s="120"/>
      <c r="C22" s="121"/>
      <c r="D22" s="28" t="s">
        <v>14</v>
      </c>
      <c r="E22" s="58">
        <v>73</v>
      </c>
      <c r="F22" s="58">
        <v>18321</v>
      </c>
      <c r="G22" s="58">
        <v>793</v>
      </c>
      <c r="H22" s="58">
        <v>11390</v>
      </c>
      <c r="I22" s="58">
        <v>7092</v>
      </c>
      <c r="J22" s="58">
        <v>446</v>
      </c>
      <c r="K22" s="58">
        <v>6063</v>
      </c>
      <c r="L22" s="58">
        <v>89</v>
      </c>
      <c r="M22" s="58">
        <v>513</v>
      </c>
      <c r="N22" s="30">
        <f t="shared" si="0"/>
        <v>44780</v>
      </c>
    </row>
    <row r="23" spans="1:14" x14ac:dyDescent="0.35">
      <c r="A23" s="140" t="s">
        <v>33</v>
      </c>
      <c r="B23" s="140"/>
      <c r="C23" s="141"/>
      <c r="D23" s="31" t="s">
        <v>15</v>
      </c>
      <c r="E23" s="56">
        <v>17</v>
      </c>
      <c r="F23" s="56">
        <v>13390</v>
      </c>
      <c r="G23" s="56">
        <v>470</v>
      </c>
      <c r="H23" s="56">
        <v>7903</v>
      </c>
      <c r="I23" s="56">
        <v>1433</v>
      </c>
      <c r="J23" s="56">
        <v>135</v>
      </c>
      <c r="K23" s="56">
        <v>3</v>
      </c>
      <c r="L23" s="56">
        <v>4556</v>
      </c>
      <c r="M23" s="56">
        <v>614</v>
      </c>
      <c r="N23" s="27">
        <f t="shared" si="0"/>
        <v>28521</v>
      </c>
    </row>
    <row r="24" spans="1:14" x14ac:dyDescent="0.35">
      <c r="A24" s="120" t="s">
        <v>28</v>
      </c>
      <c r="B24" s="120"/>
      <c r="C24" s="121"/>
      <c r="D24" s="28" t="s">
        <v>14</v>
      </c>
      <c r="E24" s="58">
        <v>11</v>
      </c>
      <c r="F24" s="58">
        <v>7390</v>
      </c>
      <c r="G24" s="58">
        <v>194</v>
      </c>
      <c r="H24" s="58">
        <v>4221</v>
      </c>
      <c r="I24" s="58">
        <v>976</v>
      </c>
      <c r="J24" s="58">
        <v>79</v>
      </c>
      <c r="K24" s="58">
        <v>1</v>
      </c>
      <c r="L24" s="58">
        <v>498</v>
      </c>
      <c r="M24" s="58">
        <v>100</v>
      </c>
      <c r="N24" s="30">
        <f t="shared" si="0"/>
        <v>13470</v>
      </c>
    </row>
    <row r="25" spans="1:14" x14ac:dyDescent="0.35">
      <c r="A25" s="122" t="s">
        <v>21</v>
      </c>
      <c r="B25" s="122"/>
      <c r="C25" s="123"/>
      <c r="D25" s="31" t="s">
        <v>15</v>
      </c>
      <c r="E25" s="56">
        <v>83</v>
      </c>
      <c r="F25" s="56">
        <v>11491</v>
      </c>
      <c r="G25" s="56">
        <v>633</v>
      </c>
      <c r="H25" s="56">
        <v>5115</v>
      </c>
      <c r="I25" s="56">
        <v>431</v>
      </c>
      <c r="J25" s="56">
        <v>95</v>
      </c>
      <c r="K25" s="56">
        <v>774</v>
      </c>
      <c r="L25" s="56">
        <v>4160</v>
      </c>
      <c r="M25" s="56">
        <v>2770</v>
      </c>
      <c r="N25" s="27">
        <f t="shared" si="0"/>
        <v>25552</v>
      </c>
    </row>
    <row r="26" spans="1:14" x14ac:dyDescent="0.35">
      <c r="A26" s="120" t="s">
        <v>29</v>
      </c>
      <c r="B26" s="120"/>
      <c r="C26" s="121"/>
      <c r="D26" s="28" t="s">
        <v>14</v>
      </c>
      <c r="E26" s="58">
        <v>144</v>
      </c>
      <c r="F26" s="58">
        <v>45203</v>
      </c>
      <c r="G26" s="58">
        <v>1136</v>
      </c>
      <c r="H26" s="58">
        <v>16766</v>
      </c>
      <c r="I26" s="58">
        <v>2755</v>
      </c>
      <c r="J26" s="58">
        <v>321</v>
      </c>
      <c r="K26" s="58">
        <v>2840</v>
      </c>
      <c r="L26" s="58">
        <v>414</v>
      </c>
      <c r="M26" s="58">
        <v>424</v>
      </c>
      <c r="N26" s="30">
        <f t="shared" si="0"/>
        <v>70003</v>
      </c>
    </row>
    <row r="27" spans="1:14" x14ac:dyDescent="0.35">
      <c r="A27" s="122" t="s">
        <v>22</v>
      </c>
      <c r="B27" s="122"/>
      <c r="C27" s="123"/>
      <c r="D27" s="31" t="s">
        <v>15</v>
      </c>
      <c r="E27" s="56">
        <v>335</v>
      </c>
      <c r="F27" s="56">
        <v>140604</v>
      </c>
      <c r="G27" s="56">
        <v>1158</v>
      </c>
      <c r="H27" s="56">
        <v>65540</v>
      </c>
      <c r="I27" s="56">
        <v>9639</v>
      </c>
      <c r="J27" s="56">
        <v>1381</v>
      </c>
      <c r="K27" s="56">
        <v>0</v>
      </c>
      <c r="L27" s="56">
        <v>3858</v>
      </c>
      <c r="M27" s="56">
        <v>448</v>
      </c>
      <c r="N27" s="27">
        <f t="shared" si="0"/>
        <v>222963</v>
      </c>
    </row>
    <row r="28" spans="1:14" x14ac:dyDescent="0.35">
      <c r="A28" s="120" t="s">
        <v>31</v>
      </c>
      <c r="B28" s="120"/>
      <c r="C28" s="121"/>
      <c r="D28" s="28" t="s">
        <v>14</v>
      </c>
      <c r="E28" s="58">
        <v>26</v>
      </c>
      <c r="F28" s="58">
        <v>7768</v>
      </c>
      <c r="G28" s="58">
        <v>384</v>
      </c>
      <c r="H28" s="58">
        <v>3634</v>
      </c>
      <c r="I28" s="58">
        <v>589</v>
      </c>
      <c r="J28" s="58">
        <v>54</v>
      </c>
      <c r="K28" s="58">
        <v>0</v>
      </c>
      <c r="L28" s="58">
        <v>126</v>
      </c>
      <c r="M28" s="58">
        <v>18</v>
      </c>
      <c r="N28" s="30">
        <f t="shared" si="0"/>
        <v>12599</v>
      </c>
    </row>
    <row r="29" spans="1:14" x14ac:dyDescent="0.35">
      <c r="A29" s="122" t="s">
        <v>23</v>
      </c>
      <c r="B29" s="122"/>
      <c r="C29" s="123"/>
      <c r="D29" s="31" t="s">
        <v>15</v>
      </c>
      <c r="E29" s="56">
        <v>15</v>
      </c>
      <c r="F29" s="56">
        <v>25</v>
      </c>
      <c r="G29" s="56">
        <v>82</v>
      </c>
      <c r="H29" s="56">
        <v>3</v>
      </c>
      <c r="I29" s="56">
        <v>0</v>
      </c>
      <c r="J29" s="56">
        <v>67</v>
      </c>
      <c r="K29" s="56">
        <v>0</v>
      </c>
      <c r="L29" s="56">
        <v>0</v>
      </c>
      <c r="M29" s="56">
        <v>0</v>
      </c>
      <c r="N29" s="27">
        <f t="shared" si="0"/>
        <v>192</v>
      </c>
    </row>
    <row r="30" spans="1:14" x14ac:dyDescent="0.35">
      <c r="A30" s="120" t="s">
        <v>32</v>
      </c>
      <c r="B30" s="120"/>
      <c r="C30" s="121"/>
      <c r="D30" s="28" t="s">
        <v>14</v>
      </c>
      <c r="E30" s="58">
        <v>26</v>
      </c>
      <c r="F30" s="58">
        <v>2977</v>
      </c>
      <c r="G30" s="58">
        <v>1257</v>
      </c>
      <c r="H30" s="58">
        <v>1659</v>
      </c>
      <c r="I30" s="58">
        <v>1870</v>
      </c>
      <c r="J30" s="58">
        <v>807</v>
      </c>
      <c r="K30" s="58">
        <v>189</v>
      </c>
      <c r="L30" s="58">
        <v>162</v>
      </c>
      <c r="M30" s="58">
        <v>95</v>
      </c>
      <c r="N30" s="30">
        <f t="shared" si="0"/>
        <v>9042</v>
      </c>
    </row>
    <row r="31" spans="1:14" x14ac:dyDescent="0.35">
      <c r="A31" s="126" t="s">
        <v>34</v>
      </c>
      <c r="B31" s="126"/>
      <c r="C31" s="127"/>
      <c r="D31" s="12" t="s">
        <v>15</v>
      </c>
      <c r="E31" s="27">
        <f>E11+E13+E15+E17+E19+E21+E23+E25+E27+E29</f>
        <v>1733</v>
      </c>
      <c r="F31" s="27">
        <f t="shared" ref="F31:N32" si="1">F11+F13+F15+F17+F19+F21+F23+F25+F27+F29</f>
        <v>561124</v>
      </c>
      <c r="G31" s="27">
        <f t="shared" si="1"/>
        <v>10364</v>
      </c>
      <c r="H31" s="27">
        <f t="shared" si="1"/>
        <v>259366</v>
      </c>
      <c r="I31" s="27">
        <f t="shared" si="1"/>
        <v>52850</v>
      </c>
      <c r="J31" s="27">
        <f t="shared" si="1"/>
        <v>6568</v>
      </c>
      <c r="K31" s="27">
        <f t="shared" si="1"/>
        <v>28565</v>
      </c>
      <c r="L31" s="27">
        <f t="shared" si="1"/>
        <v>46605</v>
      </c>
      <c r="M31" s="27">
        <f t="shared" si="1"/>
        <v>32195</v>
      </c>
      <c r="N31" s="27">
        <f>N11+N13+N15+N17+N19+N21+N23+N25+N27+N29</f>
        <v>999370</v>
      </c>
    </row>
    <row r="32" spans="1:14" x14ac:dyDescent="0.35">
      <c r="A32" s="126"/>
      <c r="B32" s="126"/>
      <c r="C32" s="127"/>
      <c r="D32" s="13" t="s">
        <v>14</v>
      </c>
      <c r="E32" s="30">
        <f>E12+E14+E16+E18+E20+E22+E24+E26+E28+E30</f>
        <v>833</v>
      </c>
      <c r="F32" s="30">
        <f t="shared" si="1"/>
        <v>211038</v>
      </c>
      <c r="G32" s="30">
        <f t="shared" si="1"/>
        <v>11440</v>
      </c>
      <c r="H32" s="30">
        <f t="shared" si="1"/>
        <v>86414</v>
      </c>
      <c r="I32" s="30">
        <f t="shared" si="1"/>
        <v>23693</v>
      </c>
      <c r="J32" s="30">
        <f t="shared" si="1"/>
        <v>3020</v>
      </c>
      <c r="K32" s="30">
        <f t="shared" si="1"/>
        <v>15552</v>
      </c>
      <c r="L32" s="30">
        <f t="shared" si="1"/>
        <v>6212</v>
      </c>
      <c r="M32" s="30">
        <f t="shared" si="1"/>
        <v>5725</v>
      </c>
      <c r="N32" s="30">
        <f t="shared" si="1"/>
        <v>363927</v>
      </c>
    </row>
    <row r="33" spans="1:14" x14ac:dyDescent="0.35">
      <c r="A33" s="130" t="s">
        <v>40</v>
      </c>
      <c r="B33" s="128" t="s">
        <v>38</v>
      </c>
      <c r="C33" s="133" t="s">
        <v>35</v>
      </c>
      <c r="D33" s="134"/>
      <c r="E33" s="55">
        <v>3325</v>
      </c>
      <c r="F33" s="55">
        <v>431419</v>
      </c>
      <c r="G33" s="55">
        <v>26412</v>
      </c>
      <c r="H33" s="55">
        <v>96916</v>
      </c>
      <c r="I33" s="55">
        <v>16855</v>
      </c>
      <c r="J33" s="55">
        <v>1758</v>
      </c>
      <c r="K33" s="55">
        <v>15906</v>
      </c>
      <c r="L33" s="55">
        <v>20391</v>
      </c>
      <c r="M33" s="55">
        <v>20190</v>
      </c>
      <c r="N33" s="6">
        <f>SUM(E33:M33)</f>
        <v>633172</v>
      </c>
    </row>
    <row r="34" spans="1:14" x14ac:dyDescent="0.35">
      <c r="A34" s="131"/>
      <c r="B34" s="129"/>
      <c r="C34" s="135" t="s">
        <v>36</v>
      </c>
      <c r="D34" s="136"/>
      <c r="E34" s="53">
        <v>404</v>
      </c>
      <c r="F34" s="53">
        <v>104342</v>
      </c>
      <c r="G34" s="53">
        <v>5790</v>
      </c>
      <c r="H34" s="53">
        <v>36487</v>
      </c>
      <c r="I34" s="53">
        <v>8628</v>
      </c>
      <c r="J34" s="53">
        <v>831</v>
      </c>
      <c r="K34" s="53">
        <v>6935</v>
      </c>
      <c r="L34" s="53">
        <v>3823</v>
      </c>
      <c r="M34" s="53">
        <v>3379</v>
      </c>
      <c r="N34" s="7">
        <f>SUM(E34:M34)</f>
        <v>170619</v>
      </c>
    </row>
    <row r="35" spans="1:14" x14ac:dyDescent="0.35">
      <c r="A35" s="131"/>
      <c r="B35" s="129"/>
      <c r="C35" s="124" t="s">
        <v>37</v>
      </c>
      <c r="D35" s="125"/>
      <c r="E35" s="9">
        <f>E34/(E33+E34)</f>
        <v>0.10834003754357736</v>
      </c>
      <c r="F35" s="9">
        <f t="shared" ref="F35:N35" si="2">F34/(F33+F34)</f>
        <v>0.19475475071907064</v>
      </c>
      <c r="G35" s="9">
        <f t="shared" si="2"/>
        <v>0.17980249673933296</v>
      </c>
      <c r="H35" s="9">
        <f t="shared" si="2"/>
        <v>0.27350959123857782</v>
      </c>
      <c r="I35" s="9">
        <f t="shared" si="2"/>
        <v>0.33857866028332612</v>
      </c>
      <c r="J35" s="9">
        <f t="shared" si="2"/>
        <v>0.32097334878331402</v>
      </c>
      <c r="K35" s="9">
        <f t="shared" si="2"/>
        <v>0.30362068210673787</v>
      </c>
      <c r="L35" s="9">
        <f t="shared" si="2"/>
        <v>0.15788386883621044</v>
      </c>
      <c r="M35" s="9">
        <f t="shared" si="2"/>
        <v>0.14336628622342909</v>
      </c>
      <c r="N35" s="9">
        <f t="shared" si="2"/>
        <v>0.21226786565164327</v>
      </c>
    </row>
    <row r="36" spans="1:14" x14ac:dyDescent="0.35">
      <c r="A36" s="131"/>
      <c r="B36" s="128" t="s">
        <v>39</v>
      </c>
      <c r="C36" s="133" t="s">
        <v>35</v>
      </c>
      <c r="D36" s="134"/>
      <c r="E36" s="22">
        <v>395</v>
      </c>
      <c r="F36" s="22">
        <v>99739</v>
      </c>
      <c r="G36" s="22">
        <v>5352</v>
      </c>
      <c r="H36" s="22">
        <v>35161</v>
      </c>
      <c r="I36" s="22">
        <v>8355</v>
      </c>
      <c r="J36" s="22">
        <v>824</v>
      </c>
      <c r="K36" s="22">
        <v>6623</v>
      </c>
      <c r="L36" s="22">
        <v>3676</v>
      </c>
      <c r="M36" s="22">
        <v>3219</v>
      </c>
      <c r="N36" s="34">
        <f>SUM(E36:M36)</f>
        <v>163344</v>
      </c>
    </row>
    <row r="37" spans="1:14" x14ac:dyDescent="0.35">
      <c r="A37" s="131"/>
      <c r="B37" s="129"/>
      <c r="C37" s="135" t="s">
        <v>36</v>
      </c>
      <c r="D37" s="136"/>
      <c r="E37" s="21">
        <v>38</v>
      </c>
      <c r="F37" s="21">
        <v>14236</v>
      </c>
      <c r="G37" s="21">
        <v>495</v>
      </c>
      <c r="H37" s="21">
        <v>4374</v>
      </c>
      <c r="I37" s="21">
        <v>1404</v>
      </c>
      <c r="J37" s="21">
        <v>163</v>
      </c>
      <c r="K37" s="21">
        <v>1684</v>
      </c>
      <c r="L37" s="21">
        <v>53</v>
      </c>
      <c r="M37" s="21">
        <v>73</v>
      </c>
      <c r="N37" s="35">
        <f>SUM(E37:M37)</f>
        <v>22520</v>
      </c>
    </row>
    <row r="38" spans="1:14" ht="15" customHeight="1" x14ac:dyDescent="0.35">
      <c r="A38" s="132"/>
      <c r="B38" s="129"/>
      <c r="C38" s="124" t="s">
        <v>37</v>
      </c>
      <c r="D38" s="125"/>
      <c r="E38" s="9">
        <f>E37/(E37+E36)</f>
        <v>8.7759815242494224E-2</v>
      </c>
      <c r="F38" s="9">
        <f t="shared" ref="F38:N38" si="3">F37/(F37+F36)</f>
        <v>0.12490458433867076</v>
      </c>
      <c r="G38" s="9">
        <f t="shared" si="3"/>
        <v>8.4658799384299641E-2</v>
      </c>
      <c r="H38" s="9">
        <f t="shared" si="3"/>
        <v>0.11063614518780827</v>
      </c>
      <c r="I38" s="9">
        <f t="shared" si="3"/>
        <v>0.14386719950814633</v>
      </c>
      <c r="J38" s="9">
        <f t="shared" si="3"/>
        <v>0.1651469098277609</v>
      </c>
      <c r="K38" s="9">
        <f t="shared" si="3"/>
        <v>0.20272059708679427</v>
      </c>
      <c r="L38" s="9">
        <f t="shared" si="3"/>
        <v>1.4212925717350496E-2</v>
      </c>
      <c r="M38" s="9">
        <f t="shared" si="3"/>
        <v>2.2174969623329283E-2</v>
      </c>
      <c r="N38" s="9">
        <f t="shared" si="3"/>
        <v>0.12116386174837515</v>
      </c>
    </row>
  </sheetData>
  <customSheetViews>
    <customSheetView guid="{63A9D80A-8E4A-4F33-B584-5ACED899AD49}" showGridLines="0" showRuler="0">
      <selection activeCell="E11" sqref="E11"/>
      <pageMargins left="0.7" right="1.0416666666666666E-2" top="1.1770833333333333" bottom="0.75" header="4.1666666666666664E-2" footer="0.3"/>
      <printOptions gridLines="1"/>
      <pageSetup paperSize="9" orientation="portrait" r:id="rId1"/>
      <headerFooter differentFirst="1">
        <oddHeader>&amp;R&amp;G</oddHeader>
      </headerFooter>
    </customSheetView>
  </customSheetViews>
  <mergeCells count="34">
    <mergeCell ref="A18:C18"/>
    <mergeCell ref="I1:N6"/>
    <mergeCell ref="A8:D10"/>
    <mergeCell ref="E8:N8"/>
    <mergeCell ref="E10:N10"/>
    <mergeCell ref="A11:C11"/>
    <mergeCell ref="A12:C12"/>
    <mergeCell ref="A13:C13"/>
    <mergeCell ref="A14:C14"/>
    <mergeCell ref="A15:C15"/>
    <mergeCell ref="A16:C16"/>
    <mergeCell ref="A17:C17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1:C32"/>
    <mergeCell ref="A33:A38"/>
    <mergeCell ref="B33:B35"/>
    <mergeCell ref="C33:D33"/>
    <mergeCell ref="C34:D34"/>
    <mergeCell ref="C35:D35"/>
    <mergeCell ref="B36:B38"/>
    <mergeCell ref="C36:D36"/>
    <mergeCell ref="C37:D37"/>
    <mergeCell ref="C38:D38"/>
  </mergeCells>
  <printOptions gridLines="1"/>
  <pageMargins left="0.70866141732283472" right="0" top="1.1811023622047245" bottom="0.74803149606299213" header="3.937007874015748E-2" footer="0.31496062992125984"/>
  <pageSetup paperSize="9" scale="80" orientation="landscape" r:id="rId2"/>
  <headerFooter differentFirst="1">
    <oddHeader>&amp;R&amp;G</oddHeader>
  </headerFooter>
  <drawing r:id="rId3"/>
  <legacyDrawingHF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 fitToPage="1"/>
  </sheetPr>
  <dimension ref="A1:N38"/>
  <sheetViews>
    <sheetView showGridLines="0" tabSelected="1" showRuler="0" topLeftCell="A16" zoomScale="85" zoomScaleNormal="85" workbookViewId="0">
      <selection activeCell="H36" sqref="H36"/>
    </sheetView>
  </sheetViews>
  <sheetFormatPr baseColWidth="10" defaultColWidth="11.453125" defaultRowHeight="14.5" x14ac:dyDescent="0.35"/>
  <cols>
    <col min="1" max="2" width="11.453125" style="24"/>
    <col min="3" max="3" width="12.453125" style="24" customWidth="1"/>
    <col min="4" max="4" width="3.54296875" style="24" bestFit="1" customWidth="1"/>
    <col min="5" max="5" width="11.453125" style="24"/>
    <col min="6" max="6" width="13.1796875" style="24" customWidth="1"/>
    <col min="7" max="13" width="11.453125" style="24"/>
    <col min="14" max="14" width="14.1796875" style="24" customWidth="1"/>
    <col min="15" max="16384" width="11.453125" style="24"/>
  </cols>
  <sheetData>
    <row r="1" spans="1:14" x14ac:dyDescent="0.35">
      <c r="I1" s="137" t="s">
        <v>100</v>
      </c>
      <c r="J1" s="138"/>
      <c r="K1" s="138"/>
      <c r="L1" s="138"/>
      <c r="M1" s="138"/>
      <c r="N1" s="138"/>
    </row>
    <row r="2" spans="1:14" x14ac:dyDescent="0.35">
      <c r="I2" s="138"/>
      <c r="J2" s="138"/>
      <c r="K2" s="138"/>
      <c r="L2" s="138"/>
      <c r="M2" s="138"/>
      <c r="N2" s="138"/>
    </row>
    <row r="3" spans="1:14" x14ac:dyDescent="0.35">
      <c r="I3" s="138"/>
      <c r="J3" s="138"/>
      <c r="K3" s="138"/>
      <c r="L3" s="138"/>
      <c r="M3" s="138"/>
      <c r="N3" s="138"/>
    </row>
    <row r="4" spans="1:14" x14ac:dyDescent="0.35">
      <c r="I4" s="138"/>
      <c r="J4" s="138"/>
      <c r="K4" s="138"/>
      <c r="L4" s="138"/>
      <c r="M4" s="138"/>
      <c r="N4" s="138"/>
    </row>
    <row r="5" spans="1:14" x14ac:dyDescent="0.35">
      <c r="I5" s="138"/>
      <c r="J5" s="138"/>
      <c r="K5" s="138"/>
      <c r="L5" s="138"/>
      <c r="M5" s="138"/>
      <c r="N5" s="138"/>
    </row>
    <row r="6" spans="1:14" x14ac:dyDescent="0.35">
      <c r="I6" s="138"/>
      <c r="J6" s="138"/>
      <c r="K6" s="138"/>
      <c r="L6" s="138"/>
      <c r="M6" s="138"/>
      <c r="N6" s="138"/>
    </row>
    <row r="8" spans="1:14" ht="15" customHeight="1" x14ac:dyDescent="0.35">
      <c r="A8" s="142" t="s">
        <v>41</v>
      </c>
      <c r="B8" s="143"/>
      <c r="C8" s="143"/>
      <c r="D8" s="144"/>
      <c r="E8" s="139" t="s">
        <v>0</v>
      </c>
      <c r="F8" s="139"/>
      <c r="G8" s="139"/>
      <c r="H8" s="139"/>
      <c r="I8" s="139"/>
      <c r="J8" s="139"/>
      <c r="K8" s="139"/>
      <c r="L8" s="139"/>
      <c r="M8" s="139"/>
      <c r="N8" s="139"/>
    </row>
    <row r="9" spans="1:14" x14ac:dyDescent="0.35">
      <c r="A9" s="145"/>
      <c r="B9" s="146"/>
      <c r="C9" s="146"/>
      <c r="D9" s="147"/>
      <c r="E9" s="49" t="s">
        <v>72</v>
      </c>
      <c r="F9" s="49" t="s">
        <v>73</v>
      </c>
      <c r="G9" s="49" t="s">
        <v>74</v>
      </c>
      <c r="H9" s="49" t="s">
        <v>75</v>
      </c>
      <c r="I9" s="49" t="s">
        <v>76</v>
      </c>
      <c r="J9" s="49" t="s">
        <v>77</v>
      </c>
      <c r="K9" s="49" t="s">
        <v>78</v>
      </c>
      <c r="L9" s="49" t="s">
        <v>79</v>
      </c>
      <c r="M9" s="49" t="s">
        <v>80</v>
      </c>
      <c r="N9" s="50" t="s">
        <v>8</v>
      </c>
    </row>
    <row r="10" spans="1:14" ht="15" customHeight="1" x14ac:dyDescent="0.35">
      <c r="A10" s="148"/>
      <c r="B10" s="149"/>
      <c r="C10" s="149"/>
      <c r="D10" s="150"/>
      <c r="E10" s="139" t="s">
        <v>9</v>
      </c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x14ac:dyDescent="0.35">
      <c r="A11" s="122" t="s">
        <v>12</v>
      </c>
      <c r="B11" s="122"/>
      <c r="C11" s="123"/>
      <c r="D11" s="25" t="s">
        <v>15</v>
      </c>
      <c r="E11" s="44">
        <f>AND!E11+ARA!E11+AST!E11+BAL!E11+CANA!E11+CANT!E11+CLM!E11+CYL!E11+CAT!E11+'CEU '!E11+EXT!E11+GAL!E11+MAD!E11+MEL!E11+MUR!E11+NAV!E11+PV!E11+RIO!E11+VAL!E11</f>
        <v>6716</v>
      </c>
      <c r="F11" s="44">
        <f>AND!F11+ARA!F11+AST!F11+BAL!F11+CANA!F11+CANT!F11+CLM!F11+CYL!F11+CAT!F11+'CEU '!F11+EXT!F11+GAL!F11+MAD!F11+MEL!F11+MUR!F11+NAV!F11+PV!F11+RIO!F11+VAL!F11</f>
        <v>1691373</v>
      </c>
      <c r="G11" s="44">
        <f>AND!G11+ARA!G11+AST!G11+BAL!G11+CANA!G11+CANT!G11+CLM!G11+CYL!G11+CAT!G11+'CEU '!G11+EXT!G11+GAL!G11+MAD!G11+MEL!G11+MUR!G11+NAV!G11+PV!G11+RIO!G11+VAL!G11</f>
        <v>38304</v>
      </c>
      <c r="H11" s="44">
        <f>AND!H11+ARA!H11+AST!H11+BAL!H11+CANA!H11+CANT!H11+CLM!H11+CYL!H11+CAT!H11+'CEU '!H11+EXT!H11+GAL!H11+MAD!H11+MEL!H11+MUR!H11+NAV!H11+PV!H11+RIO!H11+VAL!H11</f>
        <v>380167</v>
      </c>
      <c r="I11" s="44">
        <f>AND!I11+ARA!I11+AST!I11+BAL!I11+CANA!I11+CANT!I11+CLM!I11+CYL!I11+CAT!I11+'CEU '!I11+EXT!I11+GAL!I11+MAD!I11+MEL!I11+MUR!I11+NAV!I11+PV!I11+RIO!I11+VAL!I11</f>
        <v>61889</v>
      </c>
      <c r="J11" s="44">
        <f>AND!J11+ARA!J11+AST!J11+BAL!J11+CANA!J11+CANT!J11+CLM!J11+CYL!J11+CAT!J11+'CEU '!J11+EXT!J11+GAL!J11+MAD!J11+MEL!J11+MUR!J11+NAV!J11+PV!J11+RIO!J11+VAL!J11</f>
        <v>4754</v>
      </c>
      <c r="K11" s="44">
        <f>AND!K11+ARA!K11+AST!K11+BAL!K11+CANA!K11+CANT!K11+CLM!K11+CYL!K11+CAT!K11+'CEU '!K11+EXT!K11+GAL!K11+MAD!K11+MEL!K11+MUR!K11+NAV!K11+PV!K11+RIO!K11+VAL!K11</f>
        <v>40052</v>
      </c>
      <c r="L11" s="44">
        <f>AND!L11+ARA!L11+AST!L11+BAL!L11+CANA!L11+CANT!L11+CLM!L11+CYL!L11+CAT!L11+'CEU '!L11+EXT!L11+GAL!L11+MAD!L11+MEL!L11+MUR!L11+NAV!L11+PV!L11+RIO!L11+VAL!L11</f>
        <v>59266</v>
      </c>
      <c r="M11" s="44">
        <f>AND!M11+ARA!M11+AST!M11+BAL!M11+CANA!M11+CANT!M11+CLM!M11+CYL!M11+CAT!M11+'CEU '!M11+EXT!M11+GAL!M11+MAD!M11+MEL!M11+MUR!M11+NAV!M11+PV!M11+RIO!M11+VAL!M11</f>
        <v>47688</v>
      </c>
      <c r="N11" s="27">
        <f>SUM(E11:M11)</f>
        <v>2330209</v>
      </c>
    </row>
    <row r="12" spans="1:14" x14ac:dyDescent="0.35">
      <c r="A12" s="120" t="s">
        <v>13</v>
      </c>
      <c r="B12" s="120"/>
      <c r="C12" s="121"/>
      <c r="D12" s="28" t="s">
        <v>14</v>
      </c>
      <c r="E12" s="45">
        <f>AND!E12+ARA!E12+AST!E12+BAL!E12+CANA!E12+CANT!E12+CLM!E12+CYL!E12+CAT!E12+'CEU '!E12+EXT!E12+GAL!E12+MAD!E12+MEL!E12+MUR!E12+NAV!E12+PV!E12+RIO!E12+VAL!E12</f>
        <v>1060</v>
      </c>
      <c r="F12" s="45">
        <f>AND!F12+ARA!F12+AST!F12+BAL!F12+CANA!F12+CANT!F12+CLM!F12+CYL!F12+CAT!F12+'CEU '!F12+EXT!F12+GAL!F12+MAD!F12+MEL!F12+MUR!F12+NAV!F12+PV!F12+RIO!F12+VAL!F12</f>
        <v>93329</v>
      </c>
      <c r="G12" s="45">
        <f>AND!G12+ARA!G12+AST!G12+BAL!G12+CANA!G12+CANT!G12+CLM!G12+CYL!G12+CAT!G12+'CEU '!G12+EXT!G12+GAL!G12+MAD!G12+MEL!G12+MUR!G12+NAV!G12+PV!G12+RIO!G12+VAL!G12</f>
        <v>15419</v>
      </c>
      <c r="H12" s="45">
        <f>AND!H12+ARA!H12+AST!H12+BAL!H12+CANA!H12+CANT!H12+CLM!H12+CYL!H12+CAT!H12+'CEU '!H12+EXT!H12+GAL!H12+MAD!H12+MEL!H12+MUR!H12+NAV!H12+PV!H12+RIO!H12+VAL!H12</f>
        <v>20564</v>
      </c>
      <c r="I12" s="45">
        <f>AND!I12+ARA!I12+AST!I12+BAL!I12+CANA!I12+CANT!I12+CLM!I12+CYL!I12+CAT!I12+'CEU '!I12+EXT!I12+GAL!I12+MAD!I12+MEL!I12+MUR!I12+NAV!I12+PV!I12+RIO!I12+VAL!I12</f>
        <v>5452</v>
      </c>
      <c r="J12" s="45">
        <f>AND!J12+ARA!J12+AST!J12+BAL!J12+CANA!J12+CANT!J12+CLM!J12+CYL!J12+CAT!J12+'CEU '!J12+EXT!J12+GAL!J12+MAD!J12+MEL!J12+MUR!J12+NAV!J12+PV!J12+RIO!J12+VAL!J12</f>
        <v>463</v>
      </c>
      <c r="K12" s="45">
        <f>AND!K12+ARA!K12+AST!K12+BAL!K12+CANA!K12+CANT!K12+CLM!K12+CYL!K12+CAT!K12+'CEU '!K12+EXT!K12+GAL!K12+MAD!K12+MEL!K12+MUR!K12+NAV!K12+PV!K12+RIO!K12+VAL!K12</f>
        <v>5782</v>
      </c>
      <c r="L12" s="45">
        <f>AND!L12+ARA!L12+AST!L12+BAL!L12+CANA!L12+CANT!L12+CLM!L12+CYL!L12+CAT!L12+'CEU '!L12+EXT!L12+GAL!L12+MAD!L12+MEL!L12+MUR!L12+NAV!L12+PV!L12+RIO!L12+VAL!L12</f>
        <v>5598</v>
      </c>
      <c r="M12" s="45">
        <f>AND!M12+ARA!M12+AST!M12+BAL!M12+CANA!M12+CANT!M12+CLM!M12+CYL!M12+CAT!M12+'CEU '!M12+EXT!M12+GAL!M12+MAD!M12+MEL!M12+MUR!M12+NAV!M12+PV!M12+RIO!M12+VAL!M12</f>
        <v>6990</v>
      </c>
      <c r="N12" s="30">
        <f t="shared" ref="N12:N30" si="0">SUM(E12:M12)</f>
        <v>154657</v>
      </c>
    </row>
    <row r="13" spans="1:14" x14ac:dyDescent="0.35">
      <c r="A13" s="122" t="s">
        <v>16</v>
      </c>
      <c r="B13" s="122"/>
      <c r="C13" s="123"/>
      <c r="D13" s="31" t="s">
        <v>15</v>
      </c>
      <c r="E13" s="44">
        <f>AND!E13+ARA!E13+AST!E13+BAL!E13+CANA!E13+CANT!E13+CLM!E13+CYL!E13+CAT!E13+'CEU '!E13+EXT!E13+GAL!E13+MAD!E13+MEL!E13+MUR!E13+NAV!E13+PV!E13+RIO!E13+VAL!E13</f>
        <v>17422</v>
      </c>
      <c r="F13" s="44">
        <f>AND!F13+ARA!F13+AST!F13+BAL!F13+CANA!F13+CANT!F13+CLM!F13+CYL!F13+CAT!F13+'CEU '!F13+EXT!F13+GAL!F13+MAD!F13+MEL!F13+MUR!F13+NAV!F13+PV!F13+RIO!F13+VAL!F13</f>
        <v>2465275</v>
      </c>
      <c r="G13" s="44">
        <f>AND!G13+ARA!G13+AST!G13+BAL!G13+CANA!G13+CANT!G13+CLM!G13+CYL!G13+CAT!G13+'CEU '!G13+EXT!G13+GAL!G13+MAD!G13+MEL!G13+MUR!G13+NAV!G13+PV!G13+RIO!G13+VAL!G13</f>
        <v>49502</v>
      </c>
      <c r="H13" s="44">
        <f>AND!H13+ARA!H13+AST!H13+BAL!H13+CANA!H13+CANT!H13+CLM!H13+CYL!H13+CAT!H13+'CEU '!H13+EXT!H13+GAL!H13+MAD!H13+MEL!H13+MUR!H13+NAV!H13+PV!H13+RIO!H13+VAL!H13</f>
        <v>881992</v>
      </c>
      <c r="I13" s="44">
        <f>AND!I13+ARA!I13+AST!I13+BAL!I13+CANA!I13+CANT!I13+CLM!I13+CYL!I13+CAT!I13+'CEU '!I13+EXT!I13+GAL!I13+MAD!I13+MEL!I13+MUR!I13+NAV!I13+PV!I13+RIO!I13+VAL!I13</f>
        <v>249286</v>
      </c>
      <c r="J13" s="44">
        <f>AND!J13+ARA!J13+AST!J13+BAL!J13+CANA!J13+CANT!J13+CLM!J13+CYL!J13+CAT!J13+'CEU '!J13+EXT!J13+GAL!J13+MAD!J13+MEL!J13+MUR!J13+NAV!J13+PV!J13+RIO!J13+VAL!J13</f>
        <v>40873</v>
      </c>
      <c r="K13" s="44">
        <f>AND!K13+ARA!K13+AST!K13+BAL!K13+CANA!K13+CANT!K13+CLM!K13+CYL!K13+CAT!K13+'CEU '!K13+EXT!K13+GAL!K13+MAD!K13+MEL!K13+MUR!K13+NAV!K13+PV!K13+RIO!K13+VAL!K13</f>
        <v>106654</v>
      </c>
      <c r="L13" s="44">
        <f>AND!L13+ARA!L13+AST!L13+BAL!L13+CANA!L13+CANT!L13+CLM!L13+CYL!L13+CAT!L13+'CEU '!L13+EXT!L13+GAL!L13+MAD!L13+MEL!L13+MUR!L13+NAV!L13+PV!L13+RIO!L13+VAL!L13</f>
        <v>185473</v>
      </c>
      <c r="M13" s="44">
        <f>AND!M13+ARA!M13+AST!M13+BAL!M13+CANA!M13+CANT!M13+CLM!M13+CYL!M13+CAT!M13+'CEU '!M13+EXT!M13+GAL!M13+MAD!M13+MEL!M13+MUR!M13+NAV!M13+PV!M13+RIO!M13+VAL!M13</f>
        <v>78308</v>
      </c>
      <c r="N13" s="27">
        <f t="shared" si="0"/>
        <v>4074785</v>
      </c>
    </row>
    <row r="14" spans="1:14" x14ac:dyDescent="0.35">
      <c r="A14" s="120" t="s">
        <v>30</v>
      </c>
      <c r="B14" s="120"/>
      <c r="C14" s="121"/>
      <c r="D14" s="28" t="s">
        <v>14</v>
      </c>
      <c r="E14" s="45">
        <f>AND!E14+ARA!E14+AST!E14+BAL!E14+CANA!E14+CANT!E14+CLM!E14+CYL!E14+CAT!E14+'CEU '!E14+EXT!E14+GAL!E14+MAD!E14+MEL!E14+MUR!E14+NAV!E14+PV!E14+RIO!E14+VAL!E14</f>
        <v>2800</v>
      </c>
      <c r="F14" s="45">
        <f>AND!F14+ARA!F14+AST!F14+BAL!F14+CANA!F14+CANT!F14+CLM!F14+CYL!F14+CAT!F14+'CEU '!F14+EXT!F14+GAL!F14+MAD!F14+MEL!F14+MUR!F14+NAV!F14+PV!F14+RIO!F14+VAL!F14</f>
        <v>318559</v>
      </c>
      <c r="G14" s="45">
        <f>AND!G14+ARA!G14+AST!G14+BAL!G14+CANA!G14+CANT!G14+CLM!G14+CYL!G14+CAT!G14+'CEU '!G14+EXT!G14+GAL!G14+MAD!G14+MEL!G14+MUR!G14+NAV!G14+PV!G14+RIO!G14+VAL!G14</f>
        <v>32548</v>
      </c>
      <c r="H14" s="45">
        <f>AND!H14+ARA!H14+AST!H14+BAL!H14+CANA!H14+CANT!H14+CLM!H14+CYL!H14+CAT!H14+'CEU '!H14+EXT!H14+GAL!H14+MAD!H14+MEL!H14+MUR!H14+NAV!H14+PV!H14+RIO!H14+VAL!H14</f>
        <v>133946</v>
      </c>
      <c r="I14" s="45">
        <f>AND!I14+ARA!I14+AST!I14+BAL!I14+CANA!I14+CANT!I14+CLM!I14+CYL!I14+CAT!I14+'CEU '!I14+EXT!I14+GAL!I14+MAD!I14+MEL!I14+MUR!I14+NAV!I14+PV!I14+RIO!I14+VAL!I14</f>
        <v>58817</v>
      </c>
      <c r="J14" s="45">
        <f>AND!J14+ARA!J14+AST!J14+BAL!J14+CANA!J14+CANT!J14+CLM!J14+CYL!J14+CAT!J14+'CEU '!J14+EXT!J14+GAL!J14+MAD!J14+MEL!J14+MUR!J14+NAV!J14+PV!J14+RIO!J14+VAL!J14</f>
        <v>8576</v>
      </c>
      <c r="K14" s="45">
        <f>AND!K14+ARA!K14+AST!K14+BAL!K14+CANA!K14+CANT!K14+CLM!K14+CYL!K14+CAT!K14+'CEU '!K14+EXT!K14+GAL!K14+MAD!K14+MEL!K14+MUR!K14+NAV!K14+PV!K14+RIO!K14+VAL!K14</f>
        <v>26572</v>
      </c>
      <c r="L14" s="45">
        <f>AND!L14+ARA!L14+AST!L14+BAL!L14+CANA!L14+CANT!L14+CLM!L14+CYL!L14+CAT!L14+'CEU '!L14+EXT!L14+GAL!L14+MAD!L14+MEL!L14+MUR!L14+NAV!L14+PV!L14+RIO!L14+VAL!L14</f>
        <v>12051</v>
      </c>
      <c r="M14" s="45">
        <f>AND!M14+ARA!M14+AST!M14+BAL!M14+CANA!M14+CANT!M14+CLM!M14+CYL!M14+CAT!M14+'CEU '!M14+EXT!M14+GAL!M14+MAD!M14+MEL!M14+MUR!M14+NAV!M14+PV!M14+RIO!M14+VAL!M14</f>
        <v>8187</v>
      </c>
      <c r="N14" s="30">
        <f t="shared" si="0"/>
        <v>602056</v>
      </c>
    </row>
    <row r="15" spans="1:14" x14ac:dyDescent="0.35">
      <c r="A15" s="122" t="s">
        <v>17</v>
      </c>
      <c r="B15" s="122"/>
      <c r="C15" s="123"/>
      <c r="D15" s="31" t="s">
        <v>15</v>
      </c>
      <c r="E15" s="44">
        <f>AND!E15+ARA!E15+AST!E15+BAL!E15+CANA!E15+CANT!E15+CLM!E15+CYL!E15+CAT!E15+'CEU '!E15+EXT!E15+GAL!E15+MAD!E15+MEL!E15+MUR!E15+NAV!E15+PV!E15+RIO!E15+VAL!E15</f>
        <v>384</v>
      </c>
      <c r="F15" s="44">
        <f>AND!F15+ARA!F15+AST!F15+BAL!F15+CANA!F15+CANT!F15+CLM!F15+CYL!F15+CAT!F15+'CEU '!F15+EXT!F15+GAL!F15+MAD!F15+MEL!F15+MUR!F15+NAV!F15+PV!F15+RIO!F15+VAL!F15</f>
        <v>64065</v>
      </c>
      <c r="G15" s="44">
        <f>AND!G15+ARA!G15+AST!G15+BAL!G15+CANA!G15+CANT!G15+CLM!G15+CYL!G15+CAT!G15+'CEU '!G15+EXT!G15+GAL!G15+MAD!G15+MEL!G15+MUR!G15+NAV!G15+PV!G15+RIO!G15+VAL!G15</f>
        <v>3874</v>
      </c>
      <c r="H15" s="44">
        <f>AND!H15+ARA!H15+AST!H15+BAL!H15+CANA!H15+CANT!H15+CLM!H15+CYL!H15+CAT!H15+'CEU '!H15+EXT!H15+GAL!H15+MAD!H15+MEL!H15+MUR!H15+NAV!H15+PV!H15+RIO!H15+VAL!H15</f>
        <v>23537</v>
      </c>
      <c r="I15" s="44">
        <f>AND!I15+ARA!I15+AST!I15+BAL!I15+CANA!I15+CANT!I15+CLM!I15+CYL!I15+CAT!I15+'CEU '!I15+EXT!I15+GAL!I15+MAD!I15+MEL!I15+MUR!I15+NAV!I15+PV!I15+RIO!I15+VAL!I15</f>
        <v>2658</v>
      </c>
      <c r="J15" s="44">
        <f>AND!J15+ARA!J15+AST!J15+BAL!J15+CANA!J15+CANT!J15+CLM!J15+CYL!J15+CAT!J15+'CEU '!J15+EXT!J15+GAL!J15+MAD!J15+MEL!J15+MUR!J15+NAV!J15+PV!J15+RIO!J15+VAL!J15</f>
        <v>1003</v>
      </c>
      <c r="K15" s="44">
        <f>AND!K15+ARA!K15+AST!K15+BAL!K15+CANA!K15+CANT!K15+CLM!K15+CYL!K15+CAT!K15+'CEU '!K15+EXT!K15+GAL!K15+MAD!K15+MEL!K15+MUR!K15+NAV!K15+PV!K15+RIO!K15+VAL!K15</f>
        <v>15</v>
      </c>
      <c r="L15" s="44">
        <f>AND!L15+ARA!L15+AST!L15+BAL!L15+CANA!L15+CANT!L15+CLM!L15+CYL!L15+CAT!L15+'CEU '!L15+EXT!L15+GAL!L15+MAD!L15+MEL!L15+MUR!L15+NAV!L15+PV!L15+RIO!L15+VAL!L15</f>
        <v>1582</v>
      </c>
      <c r="M15" s="44">
        <f>AND!M15+ARA!M15+AST!M15+BAL!M15+CANA!M15+CANT!M15+CLM!M15+CYL!M15+CAT!M15+'CEU '!M15+EXT!M15+GAL!M15+MAD!M15+MEL!M15+MUR!M15+NAV!M15+PV!M15+RIO!M15+VAL!M15</f>
        <v>206</v>
      </c>
      <c r="N15" s="27">
        <f t="shared" si="0"/>
        <v>97324</v>
      </c>
    </row>
    <row r="16" spans="1:14" x14ac:dyDescent="0.35">
      <c r="A16" s="120" t="s">
        <v>24</v>
      </c>
      <c r="B16" s="120"/>
      <c r="C16" s="121"/>
      <c r="D16" s="28" t="s">
        <v>14</v>
      </c>
      <c r="E16" s="45">
        <f>AND!E16+ARA!E16+AST!E16+BAL!E16+CANA!E16+CANT!E16+CLM!E16+CYL!E16+CAT!E16+'CEU '!E16+EXT!E16+GAL!E16+MAD!E16+MEL!E16+MUR!E16+NAV!E16+PV!E16+RIO!E16+VAL!E16</f>
        <v>1918</v>
      </c>
      <c r="F16" s="45">
        <f>AND!F16+ARA!F16+AST!F16+BAL!F16+CANA!F16+CANT!F16+CLM!F16+CYL!F16+CAT!F16+'CEU '!F16+EXT!F16+GAL!F16+MAD!F16+MEL!F16+MUR!F16+NAV!F16+PV!F16+RIO!F16+VAL!F16</f>
        <v>221571</v>
      </c>
      <c r="G16" s="45">
        <f>AND!G16+ARA!G16+AST!G16+BAL!G16+CANA!G16+CANT!G16+CLM!G16+CYL!G16+CAT!G16+'CEU '!G16+EXT!G16+GAL!G16+MAD!G16+MEL!G16+MUR!G16+NAV!G16+PV!G16+RIO!G16+VAL!G16</f>
        <v>8768</v>
      </c>
      <c r="H16" s="45">
        <f>AND!H16+ARA!H16+AST!H16+BAL!H16+CANA!H16+CANT!H16+CLM!H16+CYL!H16+CAT!H16+'CEU '!H16+EXT!H16+GAL!H16+MAD!H16+MEL!H16+MUR!H16+NAV!H16+PV!H16+RIO!H16+VAL!H16</f>
        <v>70874</v>
      </c>
      <c r="I16" s="45">
        <f>AND!I16+ARA!I16+AST!I16+BAL!I16+CANA!I16+CANT!I16+CLM!I16+CYL!I16+CAT!I16+'CEU '!I16+EXT!I16+GAL!I16+MAD!I16+MEL!I16+MUR!I16+NAV!I16+PV!I16+RIO!I16+VAL!I16</f>
        <v>6294</v>
      </c>
      <c r="J16" s="45">
        <f>AND!J16+ARA!J16+AST!J16+BAL!J16+CANA!J16+CANT!J16+CLM!J16+CYL!J16+CAT!J16+'CEU '!J16+EXT!J16+GAL!J16+MAD!J16+MEL!J16+MUR!J16+NAV!J16+PV!J16+RIO!J16+VAL!J16</f>
        <v>6288</v>
      </c>
      <c r="K16" s="45">
        <f>AND!K16+ARA!K16+AST!K16+BAL!K16+CANA!K16+CANT!K16+CLM!K16+CYL!K16+CAT!K16+'CEU '!K16+EXT!K16+GAL!K16+MAD!K16+MEL!K16+MUR!K16+NAV!K16+PV!K16+RIO!K16+VAL!K16</f>
        <v>92</v>
      </c>
      <c r="L16" s="45">
        <f>AND!L16+ARA!L16+AST!L16+BAL!L16+CANA!L16+CANT!L16+CLM!L16+CYL!L16+CAT!L16+'CEU '!L16+EXT!L16+GAL!L16+MAD!L16+MEL!L16+MUR!L16+NAV!L16+PV!L16+RIO!L16+VAL!L16</f>
        <v>306</v>
      </c>
      <c r="M16" s="45">
        <f>AND!M16+ARA!M16+AST!M16+BAL!M16+CANA!M16+CANT!M16+CLM!M16+CYL!M16+CAT!M16+'CEU '!M16+EXT!M16+GAL!M16+MAD!M16+MEL!M16+MUR!M16+NAV!M16+PV!M16+RIO!M16+VAL!M16</f>
        <v>148</v>
      </c>
      <c r="N16" s="30">
        <f t="shared" si="0"/>
        <v>316259</v>
      </c>
    </row>
    <row r="17" spans="1:14" x14ac:dyDescent="0.35">
      <c r="A17" s="122" t="s">
        <v>18</v>
      </c>
      <c r="B17" s="122"/>
      <c r="C17" s="123"/>
      <c r="D17" s="31" t="s">
        <v>15</v>
      </c>
      <c r="E17" s="44">
        <f>AND!E17+ARA!E17+AST!E17+BAL!E17+CANA!E17+CANT!E17+CLM!E17+CYL!E17+CAT!E17+'CEU '!E17+EXT!E17+GAL!E17+MAD!E17+MEL!E17+MUR!E17+NAV!E17+PV!E17+RIO!E17+VAL!E17</f>
        <v>30429</v>
      </c>
      <c r="F17" s="44">
        <f>AND!F17+ARA!F17+AST!F17+BAL!F17+CANA!F17+CANT!F17+CLM!F17+CYL!F17+CAT!F17+'CEU '!F17+EXT!F17+GAL!F17+MAD!F17+MEL!F17+MUR!F17+NAV!F17+PV!F17+RIO!F17+VAL!F17</f>
        <v>4714002</v>
      </c>
      <c r="G17" s="44">
        <f>AND!G17+ARA!G17+AST!G17+BAL!G17+CANA!G17+CANT!G17+CLM!G17+CYL!G17+CAT!G17+'CEU '!G17+EXT!G17+GAL!G17+MAD!G17+MEL!G17+MUR!G17+NAV!G17+PV!G17+RIO!G17+VAL!G17</f>
        <v>99442</v>
      </c>
      <c r="H17" s="44">
        <f>AND!H17+ARA!H17+AST!H17+BAL!H17+CANA!H17+CANT!H17+CLM!H17+CYL!H17+CAT!H17+'CEU '!H17+EXT!H17+GAL!H17+MAD!H17+MEL!H17+MUR!H17+NAV!H17+PV!H17+RIO!H17+VAL!H17</f>
        <v>1383239</v>
      </c>
      <c r="I17" s="44">
        <f>AND!I17+ARA!I17+AST!I17+BAL!I17+CANA!I17+CANT!I17+CLM!I17+CYL!I17+CAT!I17+'CEU '!I17+EXT!I17+GAL!I17+MAD!I17+MEL!I17+MUR!I17+NAV!I17+PV!I17+RIO!I17+VAL!I17</f>
        <v>295773</v>
      </c>
      <c r="J17" s="44">
        <f>AND!J17+ARA!J17+AST!J17+BAL!J17+CANA!J17+CANT!J17+CLM!J17+CYL!J17+CAT!J17+'CEU '!J17+EXT!J17+GAL!J17+MAD!J17+MEL!J17+MUR!J17+NAV!J17+PV!J17+RIO!J17+VAL!J17</f>
        <v>36391</v>
      </c>
      <c r="K17" s="44">
        <f>AND!K17+ARA!K17+AST!K17+BAL!K17+CANA!K17+CANT!K17+CLM!K17+CYL!K17+CAT!K17+'CEU '!K17+EXT!K17+GAL!K17+MAD!K17+MEL!K17+MUR!K17+NAV!K17+PV!K17+RIO!K17+VAL!K17</f>
        <v>194851</v>
      </c>
      <c r="L17" s="44">
        <f>AND!L17+ARA!L17+AST!L17+BAL!L17+CANA!L17+CANT!L17+CLM!L17+CYL!L17+CAT!L17+'CEU '!L17+EXT!L17+GAL!L17+MAD!L17+MEL!L17+MUR!L17+NAV!L17+PV!L17+RIO!L17+VAL!L17</f>
        <v>114258</v>
      </c>
      <c r="M17" s="44">
        <f>AND!M17+ARA!M17+AST!M17+BAL!M17+CANA!M17+CANT!M17+CLM!M17+CYL!M17+CAT!M17+'CEU '!M17+EXT!M17+GAL!M17+MAD!M17+MEL!M17+MUR!M17+NAV!M17+PV!M17+RIO!M17+VAL!M17</f>
        <v>91086</v>
      </c>
      <c r="N17" s="27">
        <f t="shared" si="0"/>
        <v>6959471</v>
      </c>
    </row>
    <row r="18" spans="1:14" x14ac:dyDescent="0.35">
      <c r="A18" s="120" t="s">
        <v>25</v>
      </c>
      <c r="B18" s="120"/>
      <c r="C18" s="121"/>
      <c r="D18" s="28" t="s">
        <v>14</v>
      </c>
      <c r="E18" s="45">
        <f>AND!E18+ARA!E18+AST!E18+BAL!E18+CANA!E18+CANT!E18+CLM!E18+CYL!E18+CAT!E18+'CEU '!E18+EXT!E18+GAL!E18+MAD!E18+MEL!E18+MUR!E18+NAV!E18+PV!E18+RIO!E18+VAL!E18</f>
        <v>8236</v>
      </c>
      <c r="F18" s="45">
        <f>AND!F18+ARA!F18+AST!F18+BAL!F18+CANA!F18+CANT!F18+CLM!F18+CYL!F18+CAT!F18+'CEU '!F18+EXT!F18+GAL!F18+MAD!F18+MEL!F18+MUR!F18+NAV!F18+PV!F18+RIO!F18+VAL!F18</f>
        <v>1232645</v>
      </c>
      <c r="G18" s="45">
        <f>AND!G18+ARA!G18+AST!G18+BAL!G18+CANA!G18+CANT!G18+CLM!G18+CYL!G18+CAT!G18+'CEU '!G18+EXT!G18+GAL!G18+MAD!G18+MEL!G18+MUR!G18+NAV!G18+PV!G18+RIO!G18+VAL!G18</f>
        <v>119261</v>
      </c>
      <c r="H18" s="45">
        <f>AND!H18+ARA!H18+AST!H18+BAL!H18+CANA!H18+CANT!H18+CLM!H18+CYL!H18+CAT!H18+'CEU '!H18+EXT!H18+GAL!H18+MAD!H18+MEL!H18+MUR!H18+NAV!H18+PV!H18+RIO!H18+VAL!H18</f>
        <v>364094</v>
      </c>
      <c r="I18" s="45">
        <f>AND!I18+ARA!I18+AST!I18+BAL!I18+CANA!I18+CANT!I18+CLM!I18+CYL!I18+CAT!I18+'CEU '!I18+EXT!I18+GAL!I18+MAD!I18+MEL!I18+MUR!I18+NAV!I18+PV!I18+RIO!I18+VAL!I18</f>
        <v>91457</v>
      </c>
      <c r="J18" s="45">
        <f>AND!J18+ARA!J18+AST!J18+BAL!J18+CANA!J18+CANT!J18+CLM!J18+CYL!J18+CAT!J18+'CEU '!J18+EXT!J18+GAL!J18+MAD!J18+MEL!J18+MUR!J18+NAV!J18+PV!J18+RIO!J18+VAL!J18</f>
        <v>8010</v>
      </c>
      <c r="K18" s="45">
        <f>AND!K18+ARA!K18+AST!K18+BAL!K18+CANA!K18+CANT!K18+CLM!K18+CYL!K18+CAT!K18+'CEU '!K18+EXT!K18+GAL!K18+MAD!K18+MEL!K18+MUR!K18+NAV!K18+PV!K18+RIO!K18+VAL!K18</f>
        <v>61472</v>
      </c>
      <c r="L18" s="45">
        <f>AND!L18+ARA!L18+AST!L18+BAL!L18+CANA!L18+CANT!L18+CLM!L18+CYL!L18+CAT!L18+'CEU '!L18+EXT!L18+GAL!L18+MAD!L18+MEL!L18+MUR!L18+NAV!L18+PV!L18+RIO!L18+VAL!L18</f>
        <v>45533</v>
      </c>
      <c r="M18" s="45">
        <f>AND!M18+ARA!M18+AST!M18+BAL!M18+CANA!M18+CANT!M18+CLM!M18+CYL!M18+CAT!M18+'CEU '!M18+EXT!M18+GAL!M18+MAD!M18+MEL!M18+MUR!M18+NAV!M18+PV!M18+RIO!M18+VAL!M18</f>
        <v>28313</v>
      </c>
      <c r="N18" s="30">
        <f t="shared" si="0"/>
        <v>1959021</v>
      </c>
    </row>
    <row r="19" spans="1:14" x14ac:dyDescent="0.35">
      <c r="A19" s="122" t="s">
        <v>19</v>
      </c>
      <c r="B19" s="122"/>
      <c r="C19" s="123"/>
      <c r="D19" s="31" t="s">
        <v>15</v>
      </c>
      <c r="E19" s="44">
        <f>AND!E19+ARA!E19+AST!E19+BAL!E19+CANA!E19+CANT!E19+CLM!E19+CYL!E19+CAT!E19+'CEU '!E19+EXT!E19+GAL!E19+MAD!E19+MEL!E19+MUR!E19+NAV!E19+PV!E19+RIO!E19+VAL!E19</f>
        <v>4733</v>
      </c>
      <c r="F19" s="44">
        <f>AND!F19+ARA!F19+AST!F19+BAL!F19+CANA!F19+CANT!F19+CLM!F19+CYL!F19+CAT!F19+'CEU '!F19+EXT!F19+GAL!F19+MAD!F19+MEL!F19+MUR!F19+NAV!F19+PV!F19+RIO!F19+VAL!F19</f>
        <v>65180</v>
      </c>
      <c r="G19" s="44">
        <f>AND!G19+ARA!G19+AST!G19+BAL!G19+CANA!G19+CANT!G19+CLM!G19+CYL!G19+CAT!G19+'CEU '!G19+EXT!G19+GAL!G19+MAD!G19+MEL!G19+MUR!G19+NAV!G19+PV!G19+RIO!G19+VAL!G19</f>
        <v>104</v>
      </c>
      <c r="H19" s="44">
        <f>AND!H19+ARA!H19+AST!H19+BAL!H19+CANA!H19+CANT!H19+CLM!H19+CYL!H19+CAT!H19+'CEU '!H19+EXT!H19+GAL!H19+MAD!H19+MEL!H19+MUR!H19+NAV!H19+PV!H19+RIO!H19+VAL!H19</f>
        <v>25793</v>
      </c>
      <c r="I19" s="44">
        <f>AND!I19+ARA!I19+AST!I19+BAL!I19+CANA!I19+CANT!I19+CLM!I19+CYL!I19+CAT!I19+'CEU '!I19+EXT!I19+GAL!I19+MAD!I19+MEL!I19+MUR!I19+NAV!I19+PV!I19+RIO!I19+VAL!I19</f>
        <v>117405</v>
      </c>
      <c r="J19" s="44">
        <f>AND!J19+ARA!J19+AST!J19+BAL!J19+CANA!J19+CANT!J19+CLM!J19+CYL!J19+CAT!J19+'CEU '!J19+EXT!J19+GAL!J19+MAD!J19+MEL!J19+MUR!J19+NAV!J19+PV!J19+RIO!J19+VAL!J19</f>
        <v>30525</v>
      </c>
      <c r="K19" s="44">
        <f>AND!K19+ARA!K19+AST!K19+BAL!K19+CANA!K19+CANT!K19+CLM!K19+CYL!K19+CAT!K19+'CEU '!K19+EXT!K19+GAL!K19+MAD!K19+MEL!K19+MUR!K19+NAV!K19+PV!K19+RIO!K19+VAL!K19</f>
        <v>105</v>
      </c>
      <c r="L19" s="44">
        <f>AND!L19+ARA!L19+AST!L19+BAL!L19+CANA!L19+CANT!L19+CLM!L19+CYL!L19+CAT!L19+'CEU '!L19+EXT!L19+GAL!L19+MAD!L19+MEL!L19+MUR!L19+NAV!L19+PV!L19+RIO!L19+VAL!L19</f>
        <v>25</v>
      </c>
      <c r="M19" s="44">
        <f>AND!M19+ARA!M19+AST!M19+BAL!M19+CANA!M19+CANT!M19+CLM!M19+CYL!M19+CAT!M19+'CEU '!M19+EXT!M19+GAL!M19+MAD!M19+MEL!M19+MUR!M19+NAV!M19+PV!M19+RIO!M19+VAL!M19</f>
        <v>42</v>
      </c>
      <c r="N19" s="27">
        <f t="shared" si="0"/>
        <v>243912</v>
      </c>
    </row>
    <row r="20" spans="1:14" x14ac:dyDescent="0.35">
      <c r="A20" s="120" t="s">
        <v>26</v>
      </c>
      <c r="B20" s="120"/>
      <c r="C20" s="121"/>
      <c r="D20" s="28" t="s">
        <v>14</v>
      </c>
      <c r="E20" s="45">
        <f>AND!E20+ARA!E20+AST!E20+BAL!E20+CANA!E20+CANT!E20+CLM!E20+CYL!E20+CAT!E20+'CEU '!E20+EXT!E20+GAL!E20+MAD!E20+MEL!E20+MUR!E20+NAV!E20+PV!E20+RIO!E20+VAL!E20</f>
        <v>22172</v>
      </c>
      <c r="F20" s="45">
        <f>AND!F20+ARA!F20+AST!F20+BAL!F20+CANA!F20+CANT!F20+CLM!F20+CYL!F20+CAT!F20+'CEU '!F20+EXT!F20+GAL!F20+MAD!F20+MEL!F20+MUR!F20+NAV!F20+PV!F20+RIO!F20+VAL!F20</f>
        <v>1454445</v>
      </c>
      <c r="G20" s="45">
        <f>AND!G20+ARA!G20+AST!G20+BAL!G20+CANA!G20+CANT!G20+CLM!G20+CYL!G20+CAT!G20+'CEU '!G20+EXT!G20+GAL!G20+MAD!G20+MEL!G20+MUR!G20+NAV!G20+PV!G20+RIO!G20+VAL!G20</f>
        <v>57379</v>
      </c>
      <c r="H20" s="45">
        <f>AND!H20+ARA!H20+AST!H20+BAL!H20+CANA!H20+CANT!H20+CLM!H20+CYL!H20+CAT!H20+'CEU '!H20+EXT!H20+GAL!H20+MAD!H20+MEL!H20+MUR!H20+NAV!H20+PV!H20+RIO!H20+VAL!H20</f>
        <v>281848</v>
      </c>
      <c r="I20" s="45">
        <f>AND!I20+ARA!I20+AST!I20+BAL!I20+CANA!I20+CANT!I20+CLM!I20+CYL!I20+CAT!I20+'CEU '!I20+EXT!I20+GAL!I20+MAD!I20+MEL!I20+MUR!I20+NAV!I20+PV!I20+RIO!I20+VAL!I20</f>
        <v>40979</v>
      </c>
      <c r="J20" s="45">
        <f>AND!J20+ARA!J20+AST!J20+BAL!J20+CANA!J20+CANT!J20+CLM!J20+CYL!J20+CAT!J20+'CEU '!J20+EXT!J20+GAL!J20+MAD!J20+MEL!J20+MUR!J20+NAV!J20+PV!J20+RIO!J20+VAL!J20</f>
        <v>8025</v>
      </c>
      <c r="K20" s="45">
        <f>AND!K20+ARA!K20+AST!K20+BAL!K20+CANA!K20+CANT!K20+CLM!K20+CYL!K20+CAT!K20+'CEU '!K20+EXT!K20+GAL!K20+MAD!K20+MEL!K20+MUR!K20+NAV!K20+PV!K20+RIO!K20+VAL!K20</f>
        <v>524</v>
      </c>
      <c r="L20" s="45">
        <f>AND!L20+ARA!L20+AST!L20+BAL!L20+CANA!L20+CANT!L20+CLM!L20+CYL!L20+CAT!L20+'CEU '!L20+EXT!L20+GAL!L20+MAD!L20+MEL!L20+MUR!L20+NAV!L20+PV!L20+RIO!L20+VAL!L20</f>
        <v>314</v>
      </c>
      <c r="M20" s="45">
        <f>AND!M20+ARA!M20+AST!M20+BAL!M20+CANA!M20+CANT!M20+CLM!M20+CYL!M20+CAT!M20+'CEU '!M20+EXT!M20+GAL!M20+MAD!M20+MEL!M20+MUR!M20+NAV!M20+PV!M20+RIO!M20+VAL!M20</f>
        <v>601</v>
      </c>
      <c r="N20" s="30">
        <f t="shared" si="0"/>
        <v>1866287</v>
      </c>
    </row>
    <row r="21" spans="1:14" x14ac:dyDescent="0.35">
      <c r="A21" s="122" t="s">
        <v>20</v>
      </c>
      <c r="B21" s="122"/>
      <c r="C21" s="123"/>
      <c r="D21" s="31" t="s">
        <v>15</v>
      </c>
      <c r="E21" s="44">
        <f>AND!E21+ARA!E21+AST!E21+BAL!E21+CANA!E21+CANT!E21+CLM!E21+CYL!E21+CAT!E21+'CEU '!E21+EXT!E21+GAL!E21+MAD!E21+MEL!E21+MUR!E21+NAV!E21+PV!E21+RIO!E21+VAL!E21</f>
        <v>9393</v>
      </c>
      <c r="F21" s="44">
        <f>AND!F21+ARA!F21+AST!F21+BAL!F21+CANA!F21+CANT!F21+CLM!F21+CYL!F21+CAT!F21+'CEU '!F21+EXT!F21+GAL!F21+MAD!F21+MEL!F21+MUR!F21+NAV!F21+PV!F21+RIO!F21+VAL!F21</f>
        <v>1158761</v>
      </c>
      <c r="G21" s="44">
        <f>AND!G21+ARA!G21+AST!G21+BAL!G21+CANA!G21+CANT!G21+CLM!G21+CYL!G21+CAT!G21+'CEU '!G21+EXT!G21+GAL!G21+MAD!G21+MEL!G21+MUR!G21+NAV!G21+PV!G21+RIO!G21+VAL!G21</f>
        <v>9575</v>
      </c>
      <c r="H21" s="44">
        <f>AND!H21+ARA!H21+AST!H21+BAL!H21+CANA!H21+CANT!H21+CLM!H21+CYL!H21+CAT!H21+'CEU '!H21+EXT!H21+GAL!H21+MAD!H21+MEL!H21+MUR!H21+NAV!H21+PV!H21+RIO!H21+VAL!H21</f>
        <v>428299</v>
      </c>
      <c r="I21" s="44">
        <f>AND!I21+ARA!I21+AST!I21+BAL!I21+CANA!I21+CANT!I21+CLM!I21+CYL!I21+CAT!I21+'CEU '!I21+EXT!I21+GAL!I21+MAD!I21+MEL!I21+MUR!I21+NAV!I21+PV!I21+RIO!I21+VAL!I21</f>
        <v>157568</v>
      </c>
      <c r="J21" s="44">
        <f>AND!J21+ARA!J21+AST!J21+BAL!J21+CANA!J21+CANT!J21+CLM!J21+CYL!J21+CAT!J21+'CEU '!J21+EXT!J21+GAL!J21+MAD!J21+MEL!J21+MUR!J21+NAV!J21+PV!J21+RIO!J21+VAL!J21</f>
        <v>13439</v>
      </c>
      <c r="K21" s="44">
        <f>AND!K21+ARA!K21+AST!K21+BAL!K21+CANA!K21+CANT!K21+CLM!K21+CYL!K21+CAT!K21+'CEU '!K21+EXT!K21+GAL!K21+MAD!K21+MEL!K21+MUR!K21+NAV!K21+PV!K21+RIO!K21+VAL!K21</f>
        <v>194909</v>
      </c>
      <c r="L21" s="44">
        <f>AND!L21+ARA!L21+AST!L21+BAL!L21+CANA!L21+CANT!L21+CLM!L21+CYL!L21+CAT!L21+'CEU '!L21+EXT!L21+GAL!L21+MAD!L21+MEL!L21+MUR!L21+NAV!L21+PV!L21+RIO!L21+VAL!L21</f>
        <v>2611</v>
      </c>
      <c r="M21" s="44">
        <f>AND!M21+ARA!M21+AST!M21+BAL!M21+CANA!M21+CANT!M21+CLM!M21+CYL!M21+CAT!M21+'CEU '!M21+EXT!M21+GAL!M21+MAD!M21+MEL!M21+MUR!M21+NAV!M21+PV!M21+RIO!M21+VAL!M21</f>
        <v>7459</v>
      </c>
      <c r="N21" s="27">
        <f t="shared" si="0"/>
        <v>1982014</v>
      </c>
    </row>
    <row r="22" spans="1:14" x14ac:dyDescent="0.35">
      <c r="A22" s="120" t="s">
        <v>27</v>
      </c>
      <c r="B22" s="120"/>
      <c r="C22" s="121"/>
      <c r="D22" s="28" t="s">
        <v>14</v>
      </c>
      <c r="E22" s="45">
        <f>AND!E22+ARA!E22+AST!E22+BAL!E22+CANA!E22+CANT!E22+CLM!E22+CYL!E22+CAT!E22+'CEU '!E22+EXT!E22+GAL!E22+MAD!E22+MEL!E22+MUR!E22+NAV!E22+PV!E22+RIO!E22+VAL!E22</f>
        <v>3927</v>
      </c>
      <c r="F22" s="45">
        <f>AND!F22+ARA!F22+AST!F22+BAL!F22+CANA!F22+CANT!F22+CLM!F22+CYL!F22+CAT!F22+'CEU '!F22+EXT!F22+GAL!F22+MAD!F22+MEL!F22+MUR!F22+NAV!F22+PV!F22+RIO!F22+VAL!F22</f>
        <v>495489</v>
      </c>
      <c r="G22" s="45">
        <f>AND!G22+ARA!G22+AST!G22+BAL!G22+CANA!G22+CANT!G22+CLM!G22+CYL!G22+CAT!G22+'CEU '!G22+EXT!G22+GAL!G22+MAD!G22+MEL!G22+MUR!G22+NAV!G22+PV!G22+RIO!G22+VAL!G22</f>
        <v>33107</v>
      </c>
      <c r="H22" s="45">
        <f>AND!H22+ARA!H22+AST!H22+BAL!H22+CANA!H22+CANT!H22+CLM!H22+CYL!H22+CAT!H22+'CEU '!H22+EXT!H22+GAL!H22+MAD!H22+MEL!H22+MUR!H22+NAV!H22+PV!H22+RIO!H22+VAL!H22</f>
        <v>202788</v>
      </c>
      <c r="I22" s="45">
        <f>AND!I22+ARA!I22+AST!I22+BAL!I22+CANA!I22+CANT!I22+CLM!I22+CYL!I22+CAT!I22+'CEU '!I22+EXT!I22+GAL!I22+MAD!I22+MEL!I22+MUR!I22+NAV!I22+PV!I22+RIO!I22+VAL!I22</f>
        <v>120368</v>
      </c>
      <c r="J22" s="45">
        <f>AND!J22+ARA!J22+AST!J22+BAL!J22+CANA!J22+CANT!J22+CLM!J22+CYL!J22+CAT!J22+'CEU '!J22+EXT!J22+GAL!J22+MAD!J22+MEL!J22+MUR!J22+NAV!J22+PV!J22+RIO!J22+VAL!J22</f>
        <v>9941</v>
      </c>
      <c r="K22" s="45">
        <f>AND!K22+ARA!K22+AST!K22+BAL!K22+CANA!K22+CANT!K22+CLM!K22+CYL!K22+CAT!K22+'CEU '!K22+EXT!K22+GAL!K22+MAD!K22+MEL!K22+MUR!K22+NAV!K22+PV!K22+RIO!K22+VAL!K22</f>
        <v>110881</v>
      </c>
      <c r="L22" s="45">
        <f>AND!L22+ARA!L22+AST!L22+BAL!L22+CANA!L22+CANT!L22+CLM!L22+CYL!L22+CAT!L22+'CEU '!L22+EXT!L22+GAL!L22+MAD!L22+MEL!L22+MUR!L22+NAV!L22+PV!L22+RIO!L22+VAL!L22</f>
        <v>2997</v>
      </c>
      <c r="M22" s="45">
        <f>AND!M22+ARA!M22+AST!M22+BAL!M22+CANA!M22+CANT!M22+CLM!M22+CYL!M22+CAT!M22+'CEU '!M22+EXT!M22+GAL!M22+MAD!M22+MEL!M22+MUR!M22+NAV!M22+PV!M22+RIO!M22+VAL!M22</f>
        <v>7750</v>
      </c>
      <c r="N22" s="30">
        <f t="shared" si="0"/>
        <v>987248</v>
      </c>
    </row>
    <row r="23" spans="1:14" x14ac:dyDescent="0.35">
      <c r="A23" s="140" t="s">
        <v>33</v>
      </c>
      <c r="B23" s="140"/>
      <c r="C23" s="141"/>
      <c r="D23" s="31" t="s">
        <v>15</v>
      </c>
      <c r="E23" s="44">
        <f>AND!E23+ARA!E23+AST!E23+BAL!E23+CANA!E23+CANT!E23+CLM!E23+CYL!E23+CAT!E23+'CEU '!E23+EXT!E23+GAL!E23+MAD!E23+MEL!E23+MUR!E23+NAV!E23+PV!E23+RIO!E23+VAL!E23</f>
        <v>1451</v>
      </c>
      <c r="F23" s="44">
        <f>AND!F23+ARA!F23+AST!F23+BAL!F23+CANA!F23+CANT!F23+CLM!F23+CYL!F23+CAT!F23+'CEU '!F23+EXT!F23+GAL!F23+MAD!F23+MEL!F23+MUR!F23+NAV!F23+PV!F23+RIO!F23+VAL!F23</f>
        <v>376930</v>
      </c>
      <c r="G23" s="44">
        <f>AND!G23+ARA!G23+AST!G23+BAL!G23+CANA!G23+CANT!G23+CLM!G23+CYL!G23+CAT!G23+'CEU '!G23+EXT!G23+GAL!G23+MAD!G23+MEL!G23+MUR!G23+NAV!G23+PV!G23+RIO!G23+VAL!G23</f>
        <v>6410</v>
      </c>
      <c r="H23" s="44">
        <f>AND!H23+ARA!H23+AST!H23+BAL!H23+CANA!H23+CANT!H23+CLM!H23+CYL!H23+CAT!H23+'CEU '!H23+EXT!H23+GAL!H23+MAD!H23+MEL!H23+MUR!H23+NAV!H23+PV!H23+RIO!H23+VAL!H23</f>
        <v>157642</v>
      </c>
      <c r="I23" s="44">
        <f>AND!I23+ARA!I23+AST!I23+BAL!I23+CANA!I23+CANT!I23+CLM!I23+CYL!I23+CAT!I23+'CEU '!I23+EXT!I23+GAL!I23+MAD!I23+MEL!I23+MUR!I23+NAV!I23+PV!I23+RIO!I23+VAL!I23</f>
        <v>40312</v>
      </c>
      <c r="J23" s="44">
        <f>AND!J23+ARA!J23+AST!J23+BAL!J23+CANA!J23+CANT!J23+CLM!J23+CYL!J23+CAT!J23+'CEU '!J23+EXT!J23+GAL!J23+MAD!J23+MEL!J23+MUR!J23+NAV!J23+PV!J23+RIO!J23+VAL!J23</f>
        <v>3486</v>
      </c>
      <c r="K23" s="44">
        <f>AND!K23+ARA!K23+AST!K23+BAL!K23+CANA!K23+CANT!K23+CLM!K23+CYL!K23+CAT!K23+'CEU '!K23+EXT!K23+GAL!K23+MAD!K23+MEL!K23+MUR!K23+NAV!K23+PV!K23+RIO!K23+VAL!K23</f>
        <v>260</v>
      </c>
      <c r="L23" s="44">
        <f>AND!L23+ARA!L23+AST!L23+BAL!L23+CANA!L23+CANT!L23+CLM!L23+CYL!L23+CAT!L23+'CEU '!L23+EXT!L23+GAL!L23+MAD!L23+MEL!L23+MUR!L23+NAV!L23+PV!L23+RIO!L23+VAL!L23</f>
        <v>37050</v>
      </c>
      <c r="M23" s="44">
        <f>AND!M23+ARA!M23+AST!M23+BAL!M23+CANA!M23+CANT!M23+CLM!M23+CYL!M23+CAT!M23+'CEU '!M23+EXT!M23+GAL!M23+MAD!M23+MEL!M23+MUR!M23+NAV!M23+PV!M23+RIO!M23+VAL!M23</f>
        <v>5069</v>
      </c>
      <c r="N23" s="27">
        <f t="shared" si="0"/>
        <v>628610</v>
      </c>
    </row>
    <row r="24" spans="1:14" x14ac:dyDescent="0.35">
      <c r="A24" s="120" t="s">
        <v>28</v>
      </c>
      <c r="B24" s="120"/>
      <c r="C24" s="121"/>
      <c r="D24" s="28" t="s">
        <v>14</v>
      </c>
      <c r="E24" s="45">
        <f>AND!E24+ARA!E24+AST!E24+BAL!E24+CANA!E24+CANT!E24+CLM!E24+CYL!E24+CAT!E24+'CEU '!E24+EXT!E24+GAL!E24+MAD!E24+MEL!E24+MUR!E24+NAV!E24+PV!E24+RIO!E24+VAL!E24</f>
        <v>1447</v>
      </c>
      <c r="F24" s="45">
        <f>AND!F24+ARA!F24+AST!F24+BAL!F24+CANA!F24+CANT!F24+CLM!F24+CYL!F24+CAT!F24+'CEU '!F24+EXT!F24+GAL!F24+MAD!F24+MEL!F24+MUR!F24+NAV!F24+PV!F24+RIO!F24+VAL!F24</f>
        <v>245366</v>
      </c>
      <c r="G24" s="45">
        <f>AND!G24+ARA!G24+AST!G24+BAL!G24+CANA!G24+CANT!G24+CLM!G24+CYL!G24+CAT!G24+'CEU '!G24+EXT!G24+GAL!G24+MAD!G24+MEL!G24+MUR!G24+NAV!G24+PV!G24+RIO!G24+VAL!G24</f>
        <v>6707</v>
      </c>
      <c r="H24" s="45">
        <f>AND!H24+ARA!H24+AST!H24+BAL!H24+CANA!H24+CANT!H24+CLM!H24+CYL!H24+CAT!H24+'CEU '!H24+EXT!H24+GAL!H24+MAD!H24+MEL!H24+MUR!H24+NAV!H24+PV!H24+RIO!H24+VAL!H24</f>
        <v>89310</v>
      </c>
      <c r="I24" s="45">
        <f>AND!I24+ARA!I24+AST!I24+BAL!I24+CANA!I24+CANT!I24+CLM!I24+CYL!I24+CAT!I24+'CEU '!I24+EXT!I24+GAL!I24+MAD!I24+MEL!I24+MUR!I24+NAV!I24+PV!I24+RIO!I24+VAL!I24</f>
        <v>24719</v>
      </c>
      <c r="J24" s="45">
        <f>AND!J24+ARA!J24+AST!J24+BAL!J24+CANA!J24+CANT!J24+CLM!J24+CYL!J24+CAT!J24+'CEU '!J24+EXT!J24+GAL!J24+MAD!J24+MEL!J24+MUR!J24+NAV!J24+PV!J24+RIO!J24+VAL!J24</f>
        <v>2097</v>
      </c>
      <c r="K24" s="45">
        <f>AND!K24+ARA!K24+AST!K24+BAL!K24+CANA!K24+CANT!K24+CLM!K24+CYL!K24+CAT!K24+'CEU '!K24+EXT!K24+GAL!K24+MAD!K24+MEL!K24+MUR!K24+NAV!K24+PV!K24+RIO!K24+VAL!K24</f>
        <v>262</v>
      </c>
      <c r="L24" s="45">
        <f>AND!L24+ARA!L24+AST!L24+BAL!L24+CANA!L24+CANT!L24+CLM!L24+CYL!L24+CAT!L24+'CEU '!L24+EXT!L24+GAL!L24+MAD!L24+MEL!L24+MUR!L24+NAV!L24+PV!L24+RIO!L24+VAL!L24</f>
        <v>8103</v>
      </c>
      <c r="M24" s="45">
        <f>AND!M24+ARA!M24+AST!M24+BAL!M24+CANA!M24+CANT!M24+CLM!M24+CYL!M24+CAT!M24+'CEU '!M24+EXT!M24+GAL!M24+MAD!M24+MEL!M24+MUR!M24+NAV!M24+PV!M24+RIO!M24+VAL!M24</f>
        <v>1725</v>
      </c>
      <c r="N24" s="30">
        <f t="shared" si="0"/>
        <v>379736</v>
      </c>
    </row>
    <row r="25" spans="1:14" x14ac:dyDescent="0.35">
      <c r="A25" s="122" t="s">
        <v>21</v>
      </c>
      <c r="B25" s="122"/>
      <c r="C25" s="123"/>
      <c r="D25" s="31" t="s">
        <v>15</v>
      </c>
      <c r="E25" s="44">
        <f>AND!E25+ARA!E25+AST!E25+BAL!E25+CANA!E25+CANT!E25+CLM!E25+CYL!E25+CAT!E25+'CEU '!E25+EXT!E25+GAL!E25+MAD!E25+MEL!E25+MUR!E25+NAV!E25+PV!E25+RIO!E25+VAL!E25</f>
        <v>2665</v>
      </c>
      <c r="F25" s="44">
        <f>AND!F25+ARA!F25+AST!F25+BAL!F25+CANA!F25+CANT!F25+CLM!F25+CYL!F25+CAT!F25+'CEU '!F25+EXT!F25+GAL!F25+MAD!F25+MEL!F25+MUR!F25+NAV!F25+PV!F25+RIO!F25+VAL!F25</f>
        <v>263505</v>
      </c>
      <c r="G25" s="44">
        <f>AND!G25+ARA!G25+AST!G25+BAL!G25+CANA!G25+CANT!G25+CLM!G25+CYL!G25+CAT!G25+'CEU '!G25+EXT!G25+GAL!G25+MAD!G25+MEL!G25+MUR!G25+NAV!G25+PV!G25+RIO!G25+VAL!G25</f>
        <v>20294</v>
      </c>
      <c r="H25" s="44">
        <f>AND!H25+ARA!H25+AST!H25+BAL!H25+CANA!H25+CANT!H25+CLM!H25+CYL!H25+CAT!H25+'CEU '!H25+EXT!H25+GAL!H25+MAD!H25+MEL!H25+MUR!H25+NAV!H25+PV!H25+RIO!H25+VAL!H25</f>
        <v>73548</v>
      </c>
      <c r="I25" s="44">
        <f>AND!I25+ARA!I25+AST!I25+BAL!I25+CANA!I25+CANT!I25+CLM!I25+CYL!I25+CAT!I25+'CEU '!I25+EXT!I25+GAL!I25+MAD!I25+MEL!I25+MUR!I25+NAV!I25+PV!I25+RIO!I25+VAL!I25</f>
        <v>8565</v>
      </c>
      <c r="J25" s="44">
        <f>AND!J25+ARA!J25+AST!J25+BAL!J25+CANA!J25+CANT!J25+CLM!J25+CYL!J25+CAT!J25+'CEU '!J25+EXT!J25+GAL!J25+MAD!J25+MEL!J25+MUR!J25+NAV!J25+PV!J25+RIO!J25+VAL!J25</f>
        <v>1343</v>
      </c>
      <c r="K25" s="44">
        <f>AND!K25+ARA!K25+AST!K25+BAL!K25+CANA!K25+CANT!K25+CLM!K25+CYL!K25+CAT!K25+'CEU '!K25+EXT!K25+GAL!K25+MAD!K25+MEL!K25+MUR!K25+NAV!K25+PV!K25+RIO!K25+VAL!K25</f>
        <v>11173</v>
      </c>
      <c r="L25" s="44">
        <f>AND!L25+ARA!L25+AST!L25+BAL!L25+CANA!L25+CANT!L25+CLM!L25+CYL!L25+CAT!L25+'CEU '!L25+EXT!L25+GAL!L25+MAD!L25+MEL!L25+MUR!L25+NAV!L25+PV!L25+RIO!L25+VAL!L25</f>
        <v>32385</v>
      </c>
      <c r="M25" s="44">
        <f>AND!M25+ARA!M25+AST!M25+BAL!M25+CANA!M25+CANT!M25+CLM!M25+CYL!M25+CAT!M25+'CEU '!M25+EXT!M25+GAL!M25+MAD!M25+MEL!M25+MUR!M25+NAV!M25+PV!M25+RIO!M25+VAL!M25</f>
        <v>20701</v>
      </c>
      <c r="N25" s="27">
        <f t="shared" si="0"/>
        <v>434179</v>
      </c>
    </row>
    <row r="26" spans="1:14" x14ac:dyDescent="0.35">
      <c r="A26" s="120" t="s">
        <v>29</v>
      </c>
      <c r="B26" s="120"/>
      <c r="C26" s="121"/>
      <c r="D26" s="28" t="s">
        <v>14</v>
      </c>
      <c r="E26" s="45">
        <f>AND!E26+ARA!E26+AST!E26+BAL!E26+CANA!E26+CANT!E26+CLM!E26+CYL!E26+CAT!E26+'CEU '!E26+EXT!E26+GAL!E26+MAD!E26+MEL!E26+MUR!E26+NAV!E26+PV!E26+RIO!E26+VAL!E26</f>
        <v>10180</v>
      </c>
      <c r="F26" s="45">
        <f>AND!F26+ARA!F26+AST!F26+BAL!F26+CANA!F26+CANT!F26+CLM!F26+CYL!F26+CAT!F26+'CEU '!F26+EXT!F26+GAL!F26+MAD!F26+MEL!F26+MUR!F26+NAV!F26+PV!F26+RIO!F26+VAL!F26</f>
        <v>1242674</v>
      </c>
      <c r="G26" s="45">
        <f>AND!G26+ARA!G26+AST!G26+BAL!G26+CANA!G26+CANT!G26+CLM!G26+CYL!G26+CAT!G26+'CEU '!G26+EXT!G26+GAL!G26+MAD!G26+MEL!G26+MUR!G26+NAV!G26+PV!G26+RIO!G26+VAL!G26</f>
        <v>44308</v>
      </c>
      <c r="H26" s="45">
        <f>AND!H26+ARA!H26+AST!H26+BAL!H26+CANA!H26+CANT!H26+CLM!H26+CYL!H26+CAT!H26+'CEU '!H26+EXT!H26+GAL!H26+MAD!H26+MEL!H26+MUR!H26+NAV!H26+PV!H26+RIO!H26+VAL!H26</f>
        <v>305896</v>
      </c>
      <c r="I26" s="45">
        <f>AND!I26+ARA!I26+AST!I26+BAL!I26+CANA!I26+CANT!I26+CLM!I26+CYL!I26+CAT!I26+'CEU '!I26+EXT!I26+GAL!I26+MAD!I26+MEL!I26+MUR!I26+NAV!I26+PV!I26+RIO!I26+VAL!I26</f>
        <v>57156</v>
      </c>
      <c r="J26" s="45">
        <f>AND!J26+ARA!J26+AST!J26+BAL!J26+CANA!J26+CANT!J26+CLM!J26+CYL!J26+CAT!J26+'CEU '!J26+EXT!J26+GAL!J26+MAD!J26+MEL!J26+MUR!J26+NAV!J26+PV!J26+RIO!J26+VAL!J26</f>
        <v>7422</v>
      </c>
      <c r="K26" s="45">
        <f>AND!K26+ARA!K26+AST!K26+BAL!K26+CANA!K26+CANT!K26+CLM!K26+CYL!K26+CAT!K26+'CEU '!K26+EXT!K26+GAL!K26+MAD!K26+MEL!K26+MUR!K26+NAV!K26+PV!K26+RIO!K26+VAL!K26</f>
        <v>49177</v>
      </c>
      <c r="L26" s="45">
        <f>AND!L26+ARA!L26+AST!L26+BAL!L26+CANA!L26+CANT!L26+CLM!L26+CYL!L26+CAT!L26+'CEU '!L26+EXT!L26+GAL!L26+MAD!L26+MEL!L26+MUR!L26+NAV!L26+PV!L26+RIO!L26+VAL!L26</f>
        <v>6247</v>
      </c>
      <c r="M26" s="45">
        <f>AND!M26+ARA!M26+AST!M26+BAL!M26+CANA!M26+CANT!M26+CLM!M26+CYL!M26+CAT!M26+'CEU '!M26+EXT!M26+GAL!M26+MAD!M26+MEL!M26+MUR!M26+NAV!M26+PV!M26+RIO!M26+VAL!M26</f>
        <v>6104</v>
      </c>
      <c r="N26" s="30">
        <f t="shared" si="0"/>
        <v>1729164</v>
      </c>
    </row>
    <row r="27" spans="1:14" x14ac:dyDescent="0.35">
      <c r="A27" s="122" t="s">
        <v>22</v>
      </c>
      <c r="B27" s="122"/>
      <c r="C27" s="123"/>
      <c r="D27" s="31" t="s">
        <v>15</v>
      </c>
      <c r="E27" s="44">
        <f>AND!E27+ARA!E27+AST!E27+BAL!E27+CANA!E27+CANT!E27+CLM!E27+CYL!E27+CAT!E27+'CEU '!E27+EXT!E27+GAL!E27+MAD!E27+MEL!E27+MUR!E27+NAV!E27+PV!E27+RIO!E27+VAL!E27</f>
        <v>18073</v>
      </c>
      <c r="F27" s="44">
        <f>AND!F27+ARA!F27+AST!F27+BAL!F27+CANA!F27+CANT!F27+CLM!F27+CYL!F27+CAT!F27+'CEU '!F27+EXT!F27+GAL!F27+MAD!F27+MEL!F27+MUR!F27+NAV!F27+PV!F27+RIO!F27+VAL!F27</f>
        <v>3291234</v>
      </c>
      <c r="G27" s="44">
        <f>AND!G27+ARA!G27+AST!G27+BAL!G27+CANA!G27+CANT!G27+CLM!G27+CYL!G27+CAT!G27+'CEU '!G27+EXT!G27+GAL!G27+MAD!G27+MEL!G27+MUR!G27+NAV!G27+PV!G27+RIO!G27+VAL!G27</f>
        <v>24544</v>
      </c>
      <c r="H27" s="44">
        <f>AND!H27+ARA!H27+AST!H27+BAL!H27+CANA!H27+CANT!H27+CLM!H27+CYL!H27+CAT!H27+'CEU '!H27+EXT!H27+GAL!H27+MAD!H27+MEL!H27+MUR!H27+NAV!H27+PV!H27+RIO!H27+VAL!H27</f>
        <v>1071041</v>
      </c>
      <c r="I27" s="44">
        <f>AND!I27+ARA!I27+AST!I27+BAL!I27+CANA!I27+CANT!I27+CLM!I27+CYL!I27+CAT!I27+'CEU '!I27+EXT!I27+GAL!I27+MAD!I27+MEL!I27+MUR!I27+NAV!I27+PV!I27+RIO!I27+VAL!I27</f>
        <v>200880</v>
      </c>
      <c r="J27" s="44">
        <f>AND!J27+ARA!J27+AST!J27+BAL!J27+CANA!J27+CANT!J27+CLM!J27+CYL!J27+CAT!J27+'CEU '!J27+EXT!J27+GAL!J27+MAD!J27+MEL!J27+MUR!J27+NAV!J27+PV!J27+RIO!J27+VAL!J27</f>
        <v>21106</v>
      </c>
      <c r="K27" s="44">
        <f>AND!K27+ARA!K27+AST!K27+BAL!K27+CANA!K27+CANT!K27+CLM!K27+CYL!K27+CAT!K27+'CEU '!K27+EXT!K27+GAL!K27+MAD!K27+MEL!K27+MUR!K27+NAV!K27+PV!K27+RIO!K27+VAL!K27</f>
        <v>1305</v>
      </c>
      <c r="L27" s="44">
        <f>AND!L27+ARA!L27+AST!L27+BAL!L27+CANA!L27+CANT!L27+CLM!L27+CYL!L27+CAT!L27+'CEU '!L27+EXT!L27+GAL!L27+MAD!L27+MEL!L27+MUR!L27+NAV!L27+PV!L27+RIO!L27+VAL!L27</f>
        <v>41138</v>
      </c>
      <c r="M27" s="44">
        <f>AND!M27+ARA!M27+AST!M27+BAL!M27+CANA!M27+CANT!M27+CLM!M27+CYL!M27+CAT!M27+'CEU '!M27+EXT!M27+GAL!M27+MAD!M27+MEL!M27+MUR!M27+NAV!M27+PV!M27+RIO!M27+VAL!M27</f>
        <v>6454</v>
      </c>
      <c r="N27" s="27">
        <f t="shared" si="0"/>
        <v>4675775</v>
      </c>
    </row>
    <row r="28" spans="1:14" x14ac:dyDescent="0.35">
      <c r="A28" s="120" t="s">
        <v>31</v>
      </c>
      <c r="B28" s="120"/>
      <c r="C28" s="121"/>
      <c r="D28" s="28" t="s">
        <v>14</v>
      </c>
      <c r="E28" s="45">
        <f>AND!E28+ARA!E28+AST!E28+BAL!E28+CANA!E28+CANT!E28+CLM!E28+CYL!E28+CAT!E28+'CEU '!E28+EXT!E28+GAL!E28+MAD!E28+MEL!E28+MUR!E28+NAV!E28+PV!E28+RIO!E28+VAL!E28</f>
        <v>1646</v>
      </c>
      <c r="F28" s="45">
        <f>AND!F28+ARA!F28+AST!F28+BAL!F28+CANA!F28+CANT!F28+CLM!F28+CYL!F28+CAT!F28+'CEU '!F28+EXT!F28+GAL!F28+MAD!F28+MEL!F28+MUR!F28+NAV!F28+PV!F28+RIO!F28+VAL!F28</f>
        <v>193636</v>
      </c>
      <c r="G28" s="45">
        <f>AND!G28+ARA!G28+AST!G28+BAL!G28+CANA!G28+CANT!G28+CLM!G28+CYL!G28+CAT!G28+'CEU '!G28+EXT!G28+GAL!G28+MAD!G28+MEL!G28+MUR!G28+NAV!G28+PV!G28+RIO!G28+VAL!G28</f>
        <v>12217</v>
      </c>
      <c r="H28" s="45">
        <f>AND!H28+ARA!H28+AST!H28+BAL!H28+CANA!H28+CANT!H28+CLM!H28+CYL!H28+CAT!H28+'CEU '!H28+EXT!H28+GAL!H28+MAD!H28+MEL!H28+MUR!H28+NAV!H28+PV!H28+RIO!H28+VAL!H28</f>
        <v>68965</v>
      </c>
      <c r="I28" s="45">
        <f>AND!I28+ARA!I28+AST!I28+BAL!I28+CANA!I28+CANT!I28+CLM!I28+CYL!I28+CAT!I28+'CEU '!I28+EXT!I28+GAL!I28+MAD!I28+MEL!I28+MUR!I28+NAV!I28+PV!I28+RIO!I28+VAL!I28</f>
        <v>11678</v>
      </c>
      <c r="J28" s="45">
        <f>AND!J28+ARA!J28+AST!J28+BAL!J28+CANA!J28+CANT!J28+CLM!J28+CYL!J28+CAT!J28+'CEU '!J28+EXT!J28+GAL!J28+MAD!J28+MEL!J28+MUR!J28+NAV!J28+PV!J28+RIO!J28+VAL!J28</f>
        <v>1255</v>
      </c>
      <c r="K28" s="45">
        <f>AND!K28+ARA!K28+AST!K28+BAL!K28+CANA!K28+CANT!K28+CLM!K28+CYL!K28+CAT!K28+'CEU '!K28+EXT!K28+GAL!K28+MAD!K28+MEL!K28+MUR!K28+NAV!K28+PV!K28+RIO!K28+VAL!K28</f>
        <v>204</v>
      </c>
      <c r="L28" s="45">
        <f>AND!L28+ARA!L28+AST!L28+BAL!L28+CANA!L28+CANT!L28+CLM!L28+CYL!L28+CAT!L28+'CEU '!L28+EXT!L28+GAL!L28+MAD!L28+MEL!L28+MUR!L28+NAV!L28+PV!L28+RIO!L28+VAL!L28</f>
        <v>1732</v>
      </c>
      <c r="M28" s="45">
        <f>AND!M28+ARA!M28+AST!M28+BAL!M28+CANA!M28+CANT!M28+CLM!M28+CYL!M28+CAT!M28+'CEU '!M28+EXT!M28+GAL!M28+MAD!M28+MEL!M28+MUR!M28+NAV!M28+PV!M28+RIO!M28+VAL!M28</f>
        <v>407</v>
      </c>
      <c r="N28" s="30">
        <f t="shared" si="0"/>
        <v>291740</v>
      </c>
    </row>
    <row r="29" spans="1:14" x14ac:dyDescent="0.35">
      <c r="A29" s="122" t="s">
        <v>23</v>
      </c>
      <c r="B29" s="122"/>
      <c r="C29" s="123"/>
      <c r="D29" s="31" t="s">
        <v>15</v>
      </c>
      <c r="E29" s="44">
        <f>AND!E29+ARA!E29+AST!E29+BAL!E29+CANA!E29+CANT!E29+CLM!E29+CYL!E29+CAT!E29+'CEU '!E29+EXT!E29+GAL!E29+MAD!E29+MEL!E29+MUR!E29+NAV!E29+PV!E29+RIO!E29+VAL!E29</f>
        <v>316</v>
      </c>
      <c r="F29" s="44">
        <f>AND!F29+ARA!F29+AST!F29+BAL!F29+CANA!F29+CANT!F29+CLM!F29+CYL!F29+CAT!F29+'CEU '!F29+EXT!F29+GAL!F29+MAD!F29+MEL!F29+MUR!F29+NAV!F29+PV!F29+RIO!F29+VAL!F29</f>
        <v>264</v>
      </c>
      <c r="G29" s="44">
        <f>AND!G29+ARA!G29+AST!G29+BAL!G29+CANA!G29+CANT!G29+CLM!G29+CYL!G29+CAT!G29+'CEU '!G29+EXT!G29+GAL!G29+MAD!G29+MEL!G29+MUR!G29+NAV!G29+PV!G29+RIO!G29+VAL!G29</f>
        <v>3594</v>
      </c>
      <c r="H29" s="44">
        <f>AND!H29+ARA!H29+AST!H29+BAL!H29+CANA!H29+CANT!H29+CLM!H29+CYL!H29+CAT!H29+'CEU '!H29+EXT!H29+GAL!H29+MAD!H29+MEL!H29+MUR!H29+NAV!H29+PV!H29+RIO!H29+VAL!H29</f>
        <v>14</v>
      </c>
      <c r="I29" s="44">
        <f>AND!I29+ARA!I29+AST!I29+BAL!I29+CANA!I29+CANT!I29+CLM!I29+CYL!I29+CAT!I29+'CEU '!I29+EXT!I29+GAL!I29+MAD!I29+MEL!I29+MUR!I29+NAV!I29+PV!I29+RIO!I29+VAL!I29</f>
        <v>3</v>
      </c>
      <c r="J29" s="44">
        <f>AND!J29+ARA!J29+AST!J29+BAL!J29+CANA!J29+CANT!J29+CLM!J29+CYL!J29+CAT!J29+'CEU '!J29+EXT!J29+GAL!J29+MAD!J29+MEL!J29+MUR!J29+NAV!J29+PV!J29+RIO!J29+VAL!J29</f>
        <v>4122</v>
      </c>
      <c r="K29" s="44">
        <f>AND!K29+ARA!K29+AST!K29+BAL!K29+CANA!K29+CANT!K29+CLM!K29+CYL!K29+CAT!K29+'CEU '!K29+EXT!K29+GAL!K29+MAD!K29+MEL!K29+MUR!K29+NAV!K29+PV!K29+RIO!K29+VAL!K29</f>
        <v>5</v>
      </c>
      <c r="L29" s="44">
        <f>AND!L29+ARA!L29+AST!L29+BAL!L29+CANA!L29+CANT!L29+CLM!L29+CYL!L29+CAT!L29+'CEU '!L29+EXT!L29+GAL!L29+MAD!L29+MEL!L29+MUR!L29+NAV!L29+PV!L29+RIO!L29+VAL!L29</f>
        <v>8</v>
      </c>
      <c r="M29" s="44">
        <f>AND!M29+ARA!M29+AST!M29+BAL!M29+CANA!M29+CANT!M29+CLM!M29+CYL!M29+CAT!M29+'CEU '!M29+EXT!M29+GAL!M29+MAD!M29+MEL!M29+MUR!M29+NAV!M29+PV!M29+RIO!M29+VAL!M29</f>
        <v>21</v>
      </c>
      <c r="N29" s="27">
        <f t="shared" si="0"/>
        <v>8347</v>
      </c>
    </row>
    <row r="30" spans="1:14" x14ac:dyDescent="0.35">
      <c r="A30" s="120" t="s">
        <v>32</v>
      </c>
      <c r="B30" s="120"/>
      <c r="C30" s="121"/>
      <c r="D30" s="28" t="s">
        <v>14</v>
      </c>
      <c r="E30" s="45">
        <f>AND!E30+ARA!E30+AST!E30+BAL!E30+CANA!E30+CANT!E30+CLM!E30+CYL!E30+CAT!E30+'CEU '!E30+EXT!E30+GAL!E30+MAD!E30+MEL!E30+MUR!E30+NAV!E30+PV!E30+RIO!E30+VAL!E30</f>
        <v>1649</v>
      </c>
      <c r="F30" s="45">
        <f>AND!F30+ARA!F30+AST!F30+BAL!F30+CANA!F30+CANT!F30+CLM!F30+CYL!F30+CAT!F30+'CEU '!F30+EXT!F30+GAL!F30+MAD!F30+MEL!F30+MUR!F30+NAV!F30+PV!F30+RIO!F30+VAL!F30</f>
        <v>232625</v>
      </c>
      <c r="G30" s="45">
        <f>AND!G30+ARA!G30+AST!G30+BAL!G30+CANA!G30+CANT!G30+CLM!G30+CYL!G30+CAT!G30+'CEU '!G30+EXT!G30+GAL!G30+MAD!G30+MEL!G30+MUR!G30+NAV!G30+PV!G30+RIO!G30+VAL!G30</f>
        <v>31404</v>
      </c>
      <c r="H30" s="45">
        <f>AND!H30+ARA!H30+AST!H30+BAL!H30+CANA!H30+CANT!H30+CLM!H30+CYL!H30+CAT!H30+'CEU '!H30+EXT!H30+GAL!H30+MAD!H30+MEL!H30+MUR!H30+NAV!H30+PV!H30+RIO!H30+VAL!H30</f>
        <v>61189</v>
      </c>
      <c r="I30" s="45">
        <f>AND!I30+ARA!I30+AST!I30+BAL!I30+CANA!I30+CANT!I30+CLM!I30+CYL!I30+CAT!I30+'CEU '!I30+EXT!I30+GAL!I30+MAD!I30+MEL!I30+MUR!I30+NAV!I30+PV!I30+RIO!I30+VAL!I30</f>
        <v>33266</v>
      </c>
      <c r="J30" s="45">
        <f>AND!J30+ARA!J30+AST!J30+BAL!J30+CANA!J30+CANT!J30+CLM!J30+CYL!J30+CAT!J30+'CEU '!J30+EXT!J30+GAL!J30+MAD!J30+MEL!J30+MUR!J30+NAV!J30+PV!J30+RIO!J30+VAL!J30</f>
        <v>11097</v>
      </c>
      <c r="K30" s="45">
        <f>AND!K30+ARA!K30+AST!K30+BAL!K30+CANA!K30+CANT!K30+CLM!K30+CYL!K30+CAT!K30+'CEU '!K30+EXT!K30+GAL!K30+MAD!K30+MEL!K30+MUR!K30+NAV!K30+PV!K30+RIO!K30+VAL!K30</f>
        <v>5309</v>
      </c>
      <c r="L30" s="45">
        <f>AND!L30+ARA!L30+AST!L30+BAL!L30+CANA!L30+CANT!L30+CLM!L30+CYL!L30+CAT!L30+'CEU '!L30+EXT!L30+GAL!L30+MAD!L30+MEL!L30+MUR!L30+NAV!L30+PV!L30+RIO!L30+VAL!L30</f>
        <v>6174</v>
      </c>
      <c r="M30" s="45">
        <f>AND!M30+ARA!M30+AST!M30+BAL!M30+CANA!M30+CANT!M30+CLM!M30+CYL!M30+CAT!M30+'CEU '!M30+EXT!M30+GAL!M30+MAD!M30+MEL!M30+MUR!M30+NAV!M30+PV!M30+RIO!M30+VAL!M30</f>
        <v>4264</v>
      </c>
      <c r="N30" s="30">
        <f t="shared" si="0"/>
        <v>386977</v>
      </c>
    </row>
    <row r="31" spans="1:14" x14ac:dyDescent="0.35">
      <c r="A31" s="126" t="s">
        <v>34</v>
      </c>
      <c r="B31" s="126"/>
      <c r="C31" s="127"/>
      <c r="D31" s="32" t="s">
        <v>15</v>
      </c>
      <c r="E31" s="27">
        <f>AND!E31+ARA!E31+AST!E31+BAL!E31+CANA!E31+CANT!E31+CLM!E31+CYL!E31+CAT!E31+'CEU '!E31+EXT!E31+GAL!E31+MAD!E31+MEL!E31+MUR!E31+NAV!E31+PV!E31+RIO!E31+VAL!E31</f>
        <v>91582</v>
      </c>
      <c r="F31" s="27">
        <f>AND!F31+ARA!F31+AST!F31+BAL!F31+CANA!F31+CANT!F31+CLM!F31+CYL!F31+CAT!F31+'CEU '!F31+EXT!F31+GAL!F31+MAD!F31+MEL!F31+MUR!F31+NAV!F31+PV!F31+RIO!F31+VAL!F31</f>
        <v>14090589</v>
      </c>
      <c r="G31" s="27">
        <f>AND!G31+ARA!G31+AST!G31+BAL!G31+CANA!G31+CANT!G31+CLM!G31+CYL!G31+CAT!G31+'CEU '!G31+EXT!G31+GAL!G31+MAD!G31+MEL!G31+MUR!G31+NAV!G31+PV!G31+RIO!G31+VAL!G31</f>
        <v>255643</v>
      </c>
      <c r="H31" s="27">
        <f>AND!H31+ARA!H31+AST!H31+BAL!H31+CANA!H31+CANT!H31+CLM!H31+CYL!H31+CAT!H31+'CEU '!H31+EXT!H31+GAL!H31+MAD!H31+MEL!H31+MUR!H31+NAV!H31+PV!H31+RIO!H31+VAL!H31</f>
        <v>4425272</v>
      </c>
      <c r="I31" s="27">
        <f>AND!I31+ARA!I31+AST!I31+BAL!I31+CANA!I31+CANT!I31+CLM!I31+CYL!I31+CAT!I31+'CEU '!I31+EXT!I31+GAL!I31+MAD!I31+MEL!I31+MUR!I31+NAV!I31+PV!I31+RIO!I31+VAL!I31</f>
        <v>1134339</v>
      </c>
      <c r="J31" s="27">
        <f>AND!J31+ARA!J31+AST!J31+BAL!J31+CANA!J31+CANT!J31+CLM!J31+CYL!J31+CAT!J31+'CEU '!J31+EXT!J31+GAL!J31+MAD!J31+MEL!J31+MUR!J31+NAV!J31+PV!J31+RIO!J31+VAL!J31</f>
        <v>157042</v>
      </c>
      <c r="K31" s="27">
        <f>AND!K31+ARA!K31+AST!K31+BAL!K31+CANA!K31+CANT!K31+CLM!K31+CYL!K31+CAT!K31+'CEU '!K31+EXT!K31+GAL!K31+MAD!K31+MEL!K31+MUR!K31+NAV!K31+PV!K31+RIO!K31+VAL!K31</f>
        <v>549329</v>
      </c>
      <c r="L31" s="27">
        <f>AND!L31+ARA!L31+AST!L31+BAL!L31+CANA!L31+CANT!L31+CLM!L31+CYL!L31+CAT!L31+'CEU '!L31+EXT!L31+GAL!L31+MAD!L31+MEL!L31+MUR!L31+NAV!L31+PV!L31+RIO!L31+VAL!L31</f>
        <v>473796</v>
      </c>
      <c r="M31" s="27">
        <f>AND!M31+ARA!M31+AST!M31+BAL!M31+CANA!M31+CANT!M31+CLM!M31+CYL!M31+CAT!M31+'CEU '!M31+EXT!M31+GAL!M31+MAD!M31+MEL!M31+MUR!M31+NAV!M31+PV!M31+RIO!M31+VAL!M31</f>
        <v>257034</v>
      </c>
      <c r="N31" s="27">
        <f t="shared" ref="N31:N32" si="1">N11+N13+N15+N17+N19+N21+N23+N25+N27+N29</f>
        <v>21434626</v>
      </c>
    </row>
    <row r="32" spans="1:14" x14ac:dyDescent="0.35">
      <c r="A32" s="126"/>
      <c r="B32" s="126"/>
      <c r="C32" s="127"/>
      <c r="D32" s="33" t="s">
        <v>14</v>
      </c>
      <c r="E32" s="30">
        <f>AND!E32+ARA!E32+AST!E32+BAL!E32+CANA!E32+CANT!E32+CLM!E32+CYL!E32+CAT!E32+'CEU '!E32+EXT!E32+GAL!E32+MAD!E32+MEL!E32+MUR!E32+NAV!E32+PV!E32+RIO!E32+VAL!E32</f>
        <v>55035</v>
      </c>
      <c r="F32" s="30">
        <f>AND!F32+ARA!F32+AST!F32+BAL!F32+CANA!F32+CANT!F32+CLM!F32+CYL!F32+CAT!F32+'CEU '!F32+EXT!F32+GAL!F32+MAD!F32+MEL!F32+MUR!F32+NAV!F32+PV!F32+RIO!F32+VAL!F32</f>
        <v>5730339</v>
      </c>
      <c r="G32" s="30">
        <f>AND!G32+ARA!G32+AST!G32+BAL!G32+CANA!G32+CANT!G32+CLM!G32+CYL!G32+CAT!G32+'CEU '!G32+EXT!G32+GAL!G32+MAD!G32+MEL!G32+MUR!G32+NAV!G32+PV!G32+RIO!G32+VAL!G32</f>
        <v>361118</v>
      </c>
      <c r="H32" s="30">
        <f>AND!H32+ARA!H32+AST!H32+BAL!H32+CANA!H32+CANT!H32+CLM!H32+CYL!H32+CAT!H32+'CEU '!H32+EXT!H32+GAL!H32+MAD!H32+MEL!H32+MUR!H32+NAV!H32+PV!H32+RIO!H32+VAL!H32</f>
        <v>1599474</v>
      </c>
      <c r="I32" s="30">
        <f>AND!I32+ARA!I32+AST!I32+BAL!I32+CANA!I32+CANT!I32+CLM!I32+CYL!I32+CAT!I32+'CEU '!I32+EXT!I32+GAL!I32+MAD!I32+MEL!I32+MUR!I32+NAV!I32+PV!I32+RIO!I32+VAL!I32</f>
        <v>450186</v>
      </c>
      <c r="J32" s="30">
        <f>AND!J32+ARA!J32+AST!J32+BAL!J32+CANA!J32+CANT!J32+CLM!J32+CYL!J32+CAT!J32+'CEU '!J32+EXT!J32+GAL!J32+MAD!J32+MEL!J32+MUR!J32+NAV!J32+PV!J32+RIO!J32+VAL!J32</f>
        <v>63174</v>
      </c>
      <c r="K32" s="30">
        <f>AND!K32+ARA!K32+AST!K32+BAL!K32+CANA!K32+CANT!K32+CLM!K32+CYL!K32+CAT!K32+'CEU '!K32+EXT!K32+GAL!K32+MAD!K32+MEL!K32+MUR!K32+NAV!K32+PV!K32+RIO!K32+VAL!K32</f>
        <v>260275</v>
      </c>
      <c r="L32" s="30">
        <f>AND!L32+ARA!L32+AST!L32+BAL!L32+CANA!L32+CANT!L32+CLM!L32+CYL!L32+CAT!L32+'CEU '!L32+EXT!L32+GAL!L32+MAD!L32+MEL!L32+MUR!L32+NAV!L32+PV!L32+RIO!L32+VAL!L32</f>
        <v>89055</v>
      </c>
      <c r="M32" s="30">
        <f>AND!M32+ARA!M32+AST!M32+BAL!M32+CANA!M32+CANT!M32+CLM!M32+CYL!M32+CAT!M32+'CEU '!M32+EXT!M32+GAL!M32+MAD!M32+MEL!M32+MUR!M32+NAV!M32+PV!M32+RIO!M32+VAL!M32</f>
        <v>64489</v>
      </c>
      <c r="N32" s="30">
        <f t="shared" si="1"/>
        <v>8673145</v>
      </c>
    </row>
    <row r="33" spans="1:14" x14ac:dyDescent="0.35">
      <c r="A33" s="130" t="s">
        <v>40</v>
      </c>
      <c r="B33" s="128" t="s">
        <v>38</v>
      </c>
      <c r="C33" s="133" t="s">
        <v>35</v>
      </c>
      <c r="D33" s="134"/>
      <c r="E33" s="46">
        <f>AND!E33+ARA!E33+AST!E33+BAL!E33+CANA!E33+CANT!E33+CLM!E33+CYL!E33+CAT!E33+'CEU '!E33+EXT!E33+GAL!E33+MAD!E33+MEL!E33+MUR!E33+NAV!E33+PV!E33+RIO!E33+VAL!E33</f>
        <v>116870</v>
      </c>
      <c r="F33" s="46">
        <f>AND!F33+ARA!F33+AST!F33+BAL!F33+CANA!F33+CANT!F33+CLM!F33+CYL!F33+CAT!F33+'CEU '!F33+EXT!F33+GAL!F33+MAD!F33+MEL!F33+MUR!F33+NAV!F33+PV!F33+RIO!F33+VAL!F33</f>
        <v>12930387</v>
      </c>
      <c r="G33" s="46">
        <f>AND!G33+ARA!G33+AST!G33+BAL!G33+CANA!G33+CANT!G33+CLM!G33+CYL!G33+CAT!G33+'CEU '!G33+EXT!G33+GAL!G33+MAD!G33+MEL!G33+MUR!G33+NAV!G33+PV!G33+RIO!G33+VAL!G33</f>
        <v>970643</v>
      </c>
      <c r="H33" s="46">
        <f>AND!H33+ARA!H33+AST!H33+BAL!H33+CANA!H33+CANT!H33+CLM!H33+CYL!H33+CAT!H33+'CEU '!H33+EXT!H33+GAL!H33+MAD!H33+MEL!H33+MUR!H33+NAV!H33+PV!H33+RIO!H33+VAL!H33</f>
        <v>2053741</v>
      </c>
      <c r="I33" s="46">
        <f>AND!I33+ARA!I33+AST!I33+BAL!I33+CANA!I33+CANT!I33+CLM!I33+CYL!I33+CAT!I33+'CEU '!I33+EXT!I33+GAL!I33+MAD!I33+MEL!I33+MUR!I33+NAV!I33+PV!I33+RIO!I33+VAL!I33</f>
        <v>439017</v>
      </c>
      <c r="J33" s="46">
        <f>AND!J33+ARA!J33+AST!J33+BAL!J33+CANA!J33+CANT!J33+CLM!J33+CYL!J33+CAT!J33+'CEU '!J33+EXT!J33+GAL!J33+MAD!J33+MEL!J33+MUR!J33+NAV!J33+PV!J33+RIO!J33+VAL!J33</f>
        <v>63373</v>
      </c>
      <c r="K33" s="46">
        <f>AND!K33+ARA!K33+AST!K33+BAL!K33+CANA!K33+CANT!K33+CLM!K33+CYL!K33+CAT!K33+'CEU '!K33+EXT!K33+GAL!K33+MAD!K33+MEL!K33+MUR!K33+NAV!K33+PV!K33+RIO!K33+VAL!K33</f>
        <v>339305</v>
      </c>
      <c r="L33" s="46">
        <f>AND!L33+ARA!L33+AST!L33+BAL!L33+CANA!L33+CANT!L33+CLM!L33+CYL!L33+CAT!L33+'CEU '!L33+EXT!L33+GAL!L33+MAD!L33+MEL!L33+MUR!L33+NAV!L33+PV!L33+RIO!L33+VAL!L33</f>
        <v>302093</v>
      </c>
      <c r="M33" s="46">
        <f>AND!M33+ARA!M33+AST!M33+BAL!M33+CANA!M33+CANT!M33+CLM!M33+CYL!M33+CAT!M33+'CEU '!M33+EXT!M33+GAL!M33+MAD!M33+MEL!M33+MUR!M33+NAV!M33+PV!M33+RIO!M33+VAL!M33</f>
        <v>534265</v>
      </c>
      <c r="N33" s="34">
        <f>SUM(E33:M33)</f>
        <v>17749694</v>
      </c>
    </row>
    <row r="34" spans="1:14" x14ac:dyDescent="0.35">
      <c r="A34" s="131"/>
      <c r="B34" s="129"/>
      <c r="C34" s="135" t="s">
        <v>36</v>
      </c>
      <c r="D34" s="136"/>
      <c r="E34" s="47">
        <f>AND!E34+ARA!E34+AST!E34+BAL!E34+CANA!E34+CANT!E34+CLM!E34+CYL!E34+CAT!E34+'CEU '!E34+EXT!E34+GAL!E34+MAD!E34+MEL!E34+MUR!E34+NAV!E34+PV!E34+RIO!E34+VAL!E34</f>
        <v>25328</v>
      </c>
      <c r="F34" s="47">
        <f>AND!F34+ARA!F34+AST!F34+BAL!F34+CANA!F34+CANT!F34+CLM!F34+CYL!F34+CAT!F34+'CEU '!F34+EXT!F34+GAL!F34+MAD!F34+MEL!F34+MUR!F34+NAV!F34+PV!F34+RIO!F34+VAL!F34</f>
        <v>2878681</v>
      </c>
      <c r="G34" s="47">
        <f>AND!G34+ARA!G34+AST!G34+BAL!G34+CANA!G34+CANT!G34+CLM!G34+CYL!G34+CAT!G34+'CEU '!G34+EXT!G34+GAL!G34+MAD!G34+MEL!G34+MUR!G34+NAV!G34+PV!G34+RIO!G34+VAL!G34</f>
        <v>192608</v>
      </c>
      <c r="H34" s="47">
        <f>AND!H34+ARA!H34+AST!H34+BAL!H34+CANA!H34+CANT!H34+CLM!H34+CYL!H34+CAT!H34+'CEU '!H34+EXT!H34+GAL!H34+MAD!H34+MEL!H34+MUR!H34+NAV!H34+PV!H34+RIO!H34+VAL!H34</f>
        <v>705410</v>
      </c>
      <c r="I34" s="47">
        <f>AND!I34+ARA!I34+AST!I34+BAL!I34+CANA!I34+CANT!I34+CLM!I34+CYL!I34+CAT!I34+'CEU '!I34+EXT!I34+GAL!I34+MAD!I34+MEL!I34+MUR!I34+NAV!I34+PV!I34+RIO!I34+VAL!I34</f>
        <v>175875</v>
      </c>
      <c r="J34" s="47">
        <f>AND!J34+ARA!J34+AST!J34+BAL!J34+CANA!J34+CANT!J34+CLM!J34+CYL!J34+CAT!J34+'CEU '!J34+EXT!J34+GAL!J34+MAD!J34+MEL!J34+MUR!J34+NAV!J34+PV!J34+RIO!J34+VAL!J34</f>
        <v>23745</v>
      </c>
      <c r="K34" s="47">
        <f>AND!K34+ARA!K34+AST!K34+BAL!K34+CANA!K34+CANT!K34+CLM!K34+CYL!K34+CAT!K34+'CEU '!K34+EXT!K34+GAL!K34+MAD!K34+MEL!K34+MUR!K34+NAV!K34+PV!K34+RIO!K34+VAL!K34</f>
        <v>102090</v>
      </c>
      <c r="L34" s="47">
        <f>AND!L34+ARA!L34+AST!L34+BAL!L34+CANA!L34+CANT!L34+CLM!L34+CYL!L34+CAT!L34+'CEU '!L34+EXT!L34+GAL!L34+MAD!L34+MEL!L34+MUR!L34+NAV!L34+PV!L34+RIO!L34+VAL!L34</f>
        <v>46926</v>
      </c>
      <c r="M34" s="47">
        <f>AND!M34+ARA!M34+AST!M34+BAL!M34+CANA!M34+CANT!M34+CLM!M34+CYL!M34+CAT!M34+'CEU '!M34+EXT!M34+GAL!M34+MAD!M34+MEL!M34+MUR!M34+NAV!M34+PV!M34+RIO!M34+VAL!M34</f>
        <v>79436</v>
      </c>
      <c r="N34" s="35">
        <f>SUM(E34:M34)</f>
        <v>4230099</v>
      </c>
    </row>
    <row r="35" spans="1:14" x14ac:dyDescent="0.35">
      <c r="A35" s="131"/>
      <c r="B35" s="129"/>
      <c r="C35" s="124" t="s">
        <v>37</v>
      </c>
      <c r="D35" s="125"/>
      <c r="E35" s="36">
        <f>E34/(E33+E34)</f>
        <v>0.17811783569389161</v>
      </c>
      <c r="F35" s="36">
        <f t="shared" ref="F35:N35" si="2">F34/(F33+F34)</f>
        <v>0.1820904938861671</v>
      </c>
      <c r="G35" s="36">
        <f t="shared" si="2"/>
        <v>0.16557733455634252</v>
      </c>
      <c r="H35" s="36">
        <f t="shared" si="2"/>
        <v>0.25566197718066175</v>
      </c>
      <c r="I35" s="36">
        <f t="shared" si="2"/>
        <v>0.28602583868386644</v>
      </c>
      <c r="J35" s="36">
        <f t="shared" si="2"/>
        <v>0.27256135356642713</v>
      </c>
      <c r="K35" s="36">
        <f t="shared" si="2"/>
        <v>0.23128943463337825</v>
      </c>
      <c r="L35" s="36">
        <f t="shared" si="2"/>
        <v>0.13445113303287212</v>
      </c>
      <c r="M35" s="36">
        <f t="shared" si="2"/>
        <v>0.12943762516274213</v>
      </c>
      <c r="N35" s="36">
        <f t="shared" si="2"/>
        <v>0.1924539962682997</v>
      </c>
    </row>
    <row r="36" spans="1:14" x14ac:dyDescent="0.35">
      <c r="A36" s="131"/>
      <c r="B36" s="128" t="s">
        <v>39</v>
      </c>
      <c r="C36" s="133" t="s">
        <v>35</v>
      </c>
      <c r="D36" s="134"/>
      <c r="E36" s="48">
        <f>AND!E36+ARA!E36+AST!E36+BAL!E36+CANA!E36+CANT!E36+CLM!E36+CYL!E36+CAT!E36+'CEU '!E36+EXT!E36+GAL!E36+MAD!E36+MEL!E36+MUR!E36+NAV!E36+PV!E36+RIO!E36+VAL!E36</f>
        <v>23803</v>
      </c>
      <c r="F36" s="48">
        <f>AND!F36+ARA!F36+AST!F36+BAL!F36+CANA!F36+CANT!F36+CLM!F36+CYL!F36+CAT!F36+'CEU '!F36+EXT!F36+GAL!F36+MAD!F36+MEL!F36+MUR!F36+NAV!F36+PV!F36+RIO!F36+VAL!F36</f>
        <v>2739265</v>
      </c>
      <c r="G36" s="48">
        <f>AND!G36+ARA!G36+AST!G36+BAL!G36+CANA!G36+CANT!G36+CLM!G36+CYL!G36+CAT!G36+'CEU '!G36+EXT!G36+GAL!G36+MAD!G36+MEL!G36+MUR!G36+NAV!G36+PV!G36+RIO!G36+VAL!G36</f>
        <v>175372</v>
      </c>
      <c r="H36" s="48">
        <f>AND!H36+ARA!H36+AST!H36+BAL!H36+CANA!H36+CANT!H36+CLM!H36+CYL!H36+CAT!H36+'CEU '!H36+EXT!H36+GAL!H36+MAD!H36+MEL!H36+MUR!H36+NAV!H36+PV!H36+RIO!H36+VAL!H36</f>
        <v>669134</v>
      </c>
      <c r="I36" s="48">
        <f>AND!I36+ARA!I36+AST!I36+BAL!I36+CANA!I36+CANT!I36+CLM!I36+CYL!I36+CAT!I36+'CEU '!I36+EXT!I36+GAL!I36+MAD!I36+MEL!I36+MUR!I36+NAV!I36+PV!I36+RIO!I36+VAL!I36</f>
        <v>169567</v>
      </c>
      <c r="J36" s="48">
        <f>AND!J36+ARA!J36+AST!J36+BAL!J36+CANA!J36+CANT!J36+CLM!J36+CYL!J36+CAT!J36+'CEU '!J36+EXT!J36+GAL!J36+MAD!J36+MEL!J36+MUR!J36+NAV!J36+PV!J36+RIO!J36+VAL!J36</f>
        <v>23213</v>
      </c>
      <c r="K36" s="48">
        <f>AND!K36+ARA!K36+AST!K36+BAL!K36+CANA!K36+CANT!K36+CLM!K36+CYL!K36+CAT!K36+'CEU '!K36+EXT!K36+GAL!K36+MAD!K36+MEL!K36+MUR!K36+NAV!K36+PV!K36+RIO!K36+VAL!K36</f>
        <v>95769</v>
      </c>
      <c r="L36" s="48">
        <f>AND!L36+ARA!L36+AST!L36+BAL!L36+CANA!L36+CANT!L36+CLM!L36+CYL!L36+CAT!L36+'CEU '!L36+EXT!L36+GAL!L36+MAD!L36+MEL!L36+MUR!L36+NAV!L36+PV!L36+RIO!L36+VAL!L36</f>
        <v>43805</v>
      </c>
      <c r="M36" s="48">
        <f>AND!M36+ARA!M36+AST!M36+BAL!M36+CANA!M36+CANT!M36+CLM!M36+CYL!M36+CAT!M36+'CEU '!M36+EXT!M36+GAL!M36+MAD!M36+MEL!M36+MUR!M36+NAV!M36+PV!M36+RIO!M36+VAL!M36</f>
        <v>74121</v>
      </c>
      <c r="N36" s="37">
        <f>SUM(E36:M36)</f>
        <v>4014049</v>
      </c>
    </row>
    <row r="37" spans="1:14" x14ac:dyDescent="0.35">
      <c r="A37" s="131"/>
      <c r="B37" s="129"/>
      <c r="C37" s="135" t="s">
        <v>36</v>
      </c>
      <c r="D37" s="136"/>
      <c r="E37" s="47">
        <f>AND!E37+ARA!E37+AST!E37+BAL!E37+CANA!E37+CANT!E37+CLM!E37+CYL!E37+CAT!E37+'CEU '!E37+EXT!E37+GAL!E37+MAD!E37+MEL!E37+MUR!E37+NAV!E37+PV!E37+RIO!E37+VAL!E37</f>
        <v>2020</v>
      </c>
      <c r="F37" s="47">
        <f>AND!F37+ARA!F37+AST!F37+BAL!F37+CANA!F37+CANT!F37+CLM!F37+CYL!F37+CAT!F37+'CEU '!F37+EXT!F37+GAL!F37+MAD!F37+MEL!F37+MUR!F37+NAV!F37+PV!F37+RIO!F37+VAL!F37</f>
        <v>261722</v>
      </c>
      <c r="G37" s="47">
        <f>AND!G37+ARA!G37+AST!G37+BAL!G37+CANA!G37+CANT!G37+CLM!G37+CYL!G37+CAT!G37+'CEU '!G37+EXT!G37+GAL!G37+MAD!G37+MEL!G37+MUR!G37+NAV!G37+PV!G37+RIO!G37+VAL!G37</f>
        <v>12100</v>
      </c>
      <c r="H37" s="47">
        <f>AND!H37+ARA!H37+AST!H37+BAL!H37+CANA!H37+CANT!H37+CLM!H37+CYL!H37+CAT!H37+'CEU '!H37+EXT!H37+GAL!H37+MAD!H37+MEL!H37+MUR!H37+NAV!H37+PV!H37+RIO!H37+VAL!H37</f>
        <v>69345</v>
      </c>
      <c r="I37" s="47">
        <f>AND!I37+ARA!I37+AST!I37+BAL!I37+CANA!I37+CANT!I37+CLM!I37+CYL!I37+CAT!I37+'CEU '!I37+EXT!I37+GAL!I37+MAD!I37+MEL!I37+MUR!I37+NAV!I37+PV!I37+RIO!I37+VAL!I37</f>
        <v>23008</v>
      </c>
      <c r="J37" s="47">
        <f>AND!J37+ARA!J37+AST!J37+BAL!J37+CANA!J37+CANT!J37+CLM!J37+CYL!J37+CAT!J37+'CEU '!J37+EXT!J37+GAL!J37+MAD!J37+MEL!J37+MUR!J37+NAV!J37+PV!J37+RIO!J37+VAL!J37</f>
        <v>2888</v>
      </c>
      <c r="K37" s="47">
        <f>AND!K37+ARA!K37+AST!K37+BAL!K37+CANA!K37+CANT!K37+CLM!K37+CYL!K37+CAT!K37+'CEU '!K37+EXT!K37+GAL!K37+MAD!K37+MEL!K37+MUR!K37+NAV!K37+PV!K37+RIO!K37+VAL!K37</f>
        <v>20612</v>
      </c>
      <c r="L37" s="47">
        <f>AND!L37+ARA!L37+AST!L37+BAL!L37+CANA!L37+CANT!L37+CLM!L37+CYL!L37+CAT!L37+'CEU '!L37+EXT!L37+GAL!L37+MAD!L37+MEL!L37+MUR!L37+NAV!L37+PV!L37+RIO!L37+VAL!L37</f>
        <v>660</v>
      </c>
      <c r="M37" s="47">
        <f>AND!M37+ARA!M37+AST!M37+BAL!M37+CANA!M37+CANT!M37+CLM!M37+CYL!M37+CAT!M37+'CEU '!M37+EXT!M37+GAL!M37+MAD!M37+MEL!M37+MUR!M37+NAV!M37+PV!M37+RIO!M37+VAL!M37</f>
        <v>3048</v>
      </c>
      <c r="N37" s="35">
        <f>SUM(E37:M37)</f>
        <v>395403</v>
      </c>
    </row>
    <row r="38" spans="1:14" ht="15" customHeight="1" x14ac:dyDescent="0.35">
      <c r="A38" s="132"/>
      <c r="B38" s="129"/>
      <c r="C38" s="124" t="s">
        <v>37</v>
      </c>
      <c r="D38" s="125"/>
      <c r="E38" s="36">
        <f>E37/(E37+E36)</f>
        <v>7.8224838322425744E-2</v>
      </c>
      <c r="F38" s="36">
        <f t="shared" ref="F38:N38" si="3">F37/(F37+F36)</f>
        <v>8.7211973927244599E-2</v>
      </c>
      <c r="G38" s="36">
        <f t="shared" si="3"/>
        <v>6.4542971750448069E-2</v>
      </c>
      <c r="H38" s="36">
        <f t="shared" si="3"/>
        <v>9.3902467097913417E-2</v>
      </c>
      <c r="I38" s="36">
        <f t="shared" si="3"/>
        <v>0.11947552901466961</v>
      </c>
      <c r="J38" s="36">
        <f t="shared" si="3"/>
        <v>0.11064710164361519</v>
      </c>
      <c r="K38" s="36">
        <f t="shared" si="3"/>
        <v>0.1771079471735077</v>
      </c>
      <c r="L38" s="36">
        <f t="shared" si="3"/>
        <v>1.4843135050039357E-2</v>
      </c>
      <c r="M38" s="36">
        <f t="shared" si="3"/>
        <v>3.9497725770711034E-2</v>
      </c>
      <c r="N38" s="36">
        <f t="shared" si="3"/>
        <v>8.9671687093997171E-2</v>
      </c>
    </row>
  </sheetData>
  <customSheetViews>
    <customSheetView guid="{63A9D80A-8E4A-4F33-B584-5ACED899AD49}" showGridLines="0" showRuler="0">
      <selection activeCell="N36" sqref="N36"/>
      <pageMargins left="0.7" right="1.0416666666666666E-2" top="1.1770833333333333" bottom="0.75" header="4.1666666666666664E-2" footer="0.3"/>
      <printOptions gridLines="1"/>
      <pageSetup paperSize="9" orientation="portrait" r:id="rId1"/>
      <headerFooter differentFirst="1">
        <oddHeader>&amp;R&amp;G</oddHeader>
      </headerFooter>
    </customSheetView>
  </customSheetViews>
  <mergeCells count="34">
    <mergeCell ref="A18:C18"/>
    <mergeCell ref="I1:N6"/>
    <mergeCell ref="A8:D10"/>
    <mergeCell ref="E8:N8"/>
    <mergeCell ref="E10:N10"/>
    <mergeCell ref="A11:C11"/>
    <mergeCell ref="A12:C12"/>
    <mergeCell ref="A13:C13"/>
    <mergeCell ref="A14:C14"/>
    <mergeCell ref="A15:C15"/>
    <mergeCell ref="A16:C16"/>
    <mergeCell ref="A17:C17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1:C32"/>
    <mergeCell ref="A33:A38"/>
    <mergeCell ref="B33:B35"/>
    <mergeCell ref="C33:D33"/>
    <mergeCell ref="C34:D34"/>
    <mergeCell ref="C35:D35"/>
    <mergeCell ref="B36:B38"/>
    <mergeCell ref="C36:D36"/>
    <mergeCell ref="C37:D37"/>
    <mergeCell ref="C38:D38"/>
  </mergeCells>
  <printOptions gridLines="1"/>
  <pageMargins left="0.70866141732283472" right="0" top="1.1811023622047245" bottom="0.74803149606299213" header="3.937007874015748E-2" footer="0.31496062992125984"/>
  <pageSetup paperSize="9" scale="80" orientation="landscape" r:id="rId2"/>
  <headerFooter differentFirst="1">
    <oddHeader>&amp;R&amp;G</oddHeader>
  </headerFooter>
  <drawing r:id="rId3"/>
  <legacyDrawingHF r:id="rId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 fitToPage="1"/>
  </sheetPr>
  <dimension ref="A1:O105"/>
  <sheetViews>
    <sheetView showGridLines="0" showRuler="0" topLeftCell="A40" zoomScale="70" zoomScaleNormal="70" workbookViewId="0">
      <selection activeCell="D70" sqref="D70"/>
    </sheetView>
  </sheetViews>
  <sheetFormatPr baseColWidth="10" defaultRowHeight="14.5" x14ac:dyDescent="0.35"/>
  <cols>
    <col min="3" max="3" width="12.453125" customWidth="1"/>
    <col min="5" max="5" width="12.7265625" bestFit="1" customWidth="1"/>
    <col min="14" max="14" width="5.7265625" customWidth="1"/>
  </cols>
  <sheetData>
    <row r="1" spans="1:13" x14ac:dyDescent="0.35">
      <c r="H1" s="137" t="s">
        <v>100</v>
      </c>
      <c r="I1" s="138"/>
      <c r="J1" s="138"/>
      <c r="K1" s="138"/>
      <c r="L1" s="138"/>
      <c r="M1" s="138"/>
    </row>
    <row r="2" spans="1:13" x14ac:dyDescent="0.35">
      <c r="H2" s="138"/>
      <c r="I2" s="138"/>
      <c r="J2" s="138"/>
      <c r="K2" s="138"/>
      <c r="L2" s="138"/>
      <c r="M2" s="138"/>
    </row>
    <row r="3" spans="1:13" x14ac:dyDescent="0.35">
      <c r="H3" s="138"/>
      <c r="I3" s="138"/>
      <c r="J3" s="138"/>
      <c r="K3" s="138"/>
      <c r="L3" s="138"/>
      <c r="M3" s="138"/>
    </row>
    <row r="4" spans="1:13" x14ac:dyDescent="0.35">
      <c r="H4" s="138"/>
      <c r="I4" s="138"/>
      <c r="J4" s="138"/>
      <c r="K4" s="138"/>
      <c r="L4" s="138"/>
      <c r="M4" s="138"/>
    </row>
    <row r="5" spans="1:13" x14ac:dyDescent="0.35">
      <c r="H5" s="138"/>
      <c r="I5" s="138"/>
      <c r="J5" s="138"/>
      <c r="K5" s="138"/>
      <c r="L5" s="138"/>
      <c r="M5" s="138"/>
    </row>
    <row r="6" spans="1:13" x14ac:dyDescent="0.35">
      <c r="H6" s="138"/>
      <c r="I6" s="138"/>
      <c r="J6" s="138"/>
      <c r="K6" s="138"/>
      <c r="L6" s="138"/>
      <c r="M6" s="138"/>
    </row>
    <row r="7" spans="1:13" ht="23.5" x14ac:dyDescent="0.35">
      <c r="H7" s="1"/>
      <c r="I7" s="24"/>
      <c r="J7" s="1"/>
      <c r="K7" s="1"/>
      <c r="L7" s="1"/>
      <c r="M7" s="1"/>
    </row>
    <row r="8" spans="1:13" ht="18.5" x14ac:dyDescent="0.45">
      <c r="A8" s="159" t="s">
        <v>70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1"/>
    </row>
    <row r="9" spans="1:13" ht="15" customHeight="1" x14ac:dyDescent="0.35">
      <c r="A9" s="142" t="s">
        <v>40</v>
      </c>
      <c r="B9" s="143"/>
      <c r="C9" s="143"/>
      <c r="D9" s="139" t="s">
        <v>0</v>
      </c>
      <c r="E9" s="139"/>
      <c r="F9" s="139"/>
      <c r="G9" s="139"/>
      <c r="H9" s="139"/>
      <c r="I9" s="139"/>
      <c r="J9" s="139"/>
      <c r="K9" s="139"/>
      <c r="L9" s="139"/>
      <c r="M9" s="139"/>
    </row>
    <row r="10" spans="1:13" ht="21" x14ac:dyDescent="0.35">
      <c r="A10" s="145"/>
      <c r="B10" s="146"/>
      <c r="C10" s="146"/>
      <c r="D10" s="49" t="s">
        <v>72</v>
      </c>
      <c r="E10" s="49" t="s">
        <v>73</v>
      </c>
      <c r="F10" s="49" t="s">
        <v>74</v>
      </c>
      <c r="G10" s="49" t="s">
        <v>75</v>
      </c>
      <c r="H10" s="49" t="s">
        <v>76</v>
      </c>
      <c r="I10" s="49" t="s">
        <v>77</v>
      </c>
      <c r="J10" s="49" t="s">
        <v>78</v>
      </c>
      <c r="K10" s="49" t="s">
        <v>79</v>
      </c>
      <c r="L10" s="49" t="s">
        <v>80</v>
      </c>
      <c r="M10" s="50" t="s">
        <v>8</v>
      </c>
    </row>
    <row r="11" spans="1:13" ht="15" customHeight="1" x14ac:dyDescent="0.35">
      <c r="A11" s="148"/>
      <c r="B11" s="149"/>
      <c r="C11" s="149"/>
      <c r="D11" s="139" t="s">
        <v>66</v>
      </c>
      <c r="E11" s="139"/>
      <c r="F11" s="139"/>
      <c r="G11" s="139"/>
      <c r="H11" s="139"/>
      <c r="I11" s="139"/>
      <c r="J11" s="139"/>
      <c r="K11" s="139"/>
      <c r="L11" s="139"/>
      <c r="M11" s="139"/>
    </row>
    <row r="12" spans="1:13" ht="15" customHeight="1" x14ac:dyDescent="0.35">
      <c r="A12" s="156" t="s">
        <v>61</v>
      </c>
      <c r="B12" s="154" t="s">
        <v>42</v>
      </c>
      <c r="C12" s="154"/>
      <c r="D12" s="2">
        <f>AND!E33</f>
        <v>13786</v>
      </c>
      <c r="E12" s="26">
        <f>AND!F33</f>
        <v>2224632</v>
      </c>
      <c r="F12" s="26">
        <f>AND!G33</f>
        <v>189130</v>
      </c>
      <c r="G12" s="26">
        <f>AND!H33</f>
        <v>322415</v>
      </c>
      <c r="H12" s="26">
        <f>AND!I33</f>
        <v>49756</v>
      </c>
      <c r="I12" s="26">
        <f>AND!J33</f>
        <v>6400</v>
      </c>
      <c r="J12" s="26">
        <f>AND!K33</f>
        <v>31526</v>
      </c>
      <c r="K12" s="26">
        <f>AND!L33</f>
        <v>35351</v>
      </c>
      <c r="L12" s="26">
        <f>AND!M33</f>
        <v>34115</v>
      </c>
      <c r="M12" s="15">
        <f>SUM(D12:L12)</f>
        <v>2907111</v>
      </c>
    </row>
    <row r="13" spans="1:13" x14ac:dyDescent="0.35">
      <c r="A13" s="157"/>
      <c r="B13" s="153" t="s">
        <v>43</v>
      </c>
      <c r="C13" s="153"/>
      <c r="D13" s="5">
        <f>ARA!E33</f>
        <v>3325</v>
      </c>
      <c r="E13" s="5">
        <f>ARA!F33</f>
        <v>431419</v>
      </c>
      <c r="F13" s="5">
        <f>ARA!G33</f>
        <v>26412</v>
      </c>
      <c r="G13" s="5">
        <f>ARA!H33</f>
        <v>96916</v>
      </c>
      <c r="H13" s="5">
        <f>ARA!I33</f>
        <v>16855</v>
      </c>
      <c r="I13" s="5">
        <f>ARA!J33</f>
        <v>1758</v>
      </c>
      <c r="J13" s="5">
        <f>ARA!K33</f>
        <v>15906</v>
      </c>
      <c r="K13" s="5">
        <f>ARA!L33</f>
        <v>20391</v>
      </c>
      <c r="L13" s="5">
        <f>ARA!M33</f>
        <v>20190</v>
      </c>
      <c r="M13" s="16">
        <f t="shared" ref="M13:M30" si="0">SUM(D13:L13)</f>
        <v>633172</v>
      </c>
    </row>
    <row r="14" spans="1:13" x14ac:dyDescent="0.35">
      <c r="A14" s="157"/>
      <c r="B14" s="154" t="s">
        <v>44</v>
      </c>
      <c r="C14" s="154"/>
      <c r="D14" s="2">
        <f>AST!E33</f>
        <v>1407</v>
      </c>
      <c r="E14" s="26">
        <f>AST!F33</f>
        <v>216397</v>
      </c>
      <c r="F14" s="26">
        <f>AST!G33</f>
        <v>13935</v>
      </c>
      <c r="G14" s="26">
        <f>AST!H33</f>
        <v>21129</v>
      </c>
      <c r="H14" s="26">
        <f>AST!I33</f>
        <v>4601</v>
      </c>
      <c r="I14" s="26">
        <f>AST!J33</f>
        <v>973</v>
      </c>
      <c r="J14" s="26">
        <f>AST!K33</f>
        <v>2757</v>
      </c>
      <c r="K14" s="26">
        <f>AST!L33</f>
        <v>5385</v>
      </c>
      <c r="L14" s="26">
        <f>AST!M33</f>
        <v>2284</v>
      </c>
      <c r="M14" s="15">
        <f t="shared" si="0"/>
        <v>268868</v>
      </c>
    </row>
    <row r="15" spans="1:13" x14ac:dyDescent="0.35">
      <c r="A15" s="157"/>
      <c r="B15" s="153" t="s">
        <v>45</v>
      </c>
      <c r="C15" s="153"/>
      <c r="D15" s="5">
        <f>BAL!E33</f>
        <v>13631</v>
      </c>
      <c r="E15" s="5">
        <f>BAL!F33</f>
        <v>284759</v>
      </c>
      <c r="F15" s="5">
        <f>BAL!G33</f>
        <v>32286</v>
      </c>
      <c r="G15" s="5">
        <f>BAL!H33</f>
        <v>61105</v>
      </c>
      <c r="H15" s="5">
        <f>BAL!I33</f>
        <v>5971</v>
      </c>
      <c r="I15" s="5">
        <f>BAL!J33</f>
        <v>2339</v>
      </c>
      <c r="J15" s="5">
        <f>BAL!K33</f>
        <v>2702</v>
      </c>
      <c r="K15" s="5">
        <f>BAL!L33</f>
        <v>1298</v>
      </c>
      <c r="L15" s="5">
        <f>BAL!M33</f>
        <v>489</v>
      </c>
      <c r="M15" s="16">
        <f t="shared" si="0"/>
        <v>404580</v>
      </c>
    </row>
    <row r="16" spans="1:13" x14ac:dyDescent="0.35">
      <c r="A16" s="157"/>
      <c r="B16" s="154" t="s">
        <v>46</v>
      </c>
      <c r="C16" s="154"/>
      <c r="D16" s="2">
        <f>CANA!E33</f>
        <v>16465</v>
      </c>
      <c r="E16" s="26">
        <f>CANA!F33</f>
        <v>649909</v>
      </c>
      <c r="F16" s="26">
        <f>CANA!G33</f>
        <v>38740</v>
      </c>
      <c r="G16" s="26">
        <f>CANA!H33</f>
        <v>175324</v>
      </c>
      <c r="H16" s="26">
        <f>CANA!I33</f>
        <v>20002</v>
      </c>
      <c r="I16" s="26">
        <f>CANA!J33</f>
        <v>6418</v>
      </c>
      <c r="J16" s="26">
        <f>CANA!K33</f>
        <v>9897</v>
      </c>
      <c r="K16" s="26">
        <f>CANA!L33</f>
        <v>350</v>
      </c>
      <c r="L16" s="26">
        <f>CANA!M33</f>
        <v>734</v>
      </c>
      <c r="M16" s="15">
        <f t="shared" si="0"/>
        <v>917839</v>
      </c>
    </row>
    <row r="17" spans="1:13" x14ac:dyDescent="0.35">
      <c r="A17" s="157"/>
      <c r="B17" s="153" t="s">
        <v>47</v>
      </c>
      <c r="C17" s="153"/>
      <c r="D17" s="5">
        <f>CANT!E33</f>
        <v>1211</v>
      </c>
      <c r="E17" s="5">
        <f>CANT!F33</f>
        <v>240218</v>
      </c>
      <c r="F17" s="5">
        <f>CANT!G33</f>
        <v>15597</v>
      </c>
      <c r="G17" s="5">
        <f>CANT!H33</f>
        <v>28772</v>
      </c>
      <c r="H17" s="5">
        <f>CANT!I33</f>
        <v>4994</v>
      </c>
      <c r="I17" s="5">
        <f>CANT!J33</f>
        <v>1018</v>
      </c>
      <c r="J17" s="5">
        <f>CANT!K33</f>
        <v>3732</v>
      </c>
      <c r="K17" s="5">
        <f>CANT!L33</f>
        <v>2333</v>
      </c>
      <c r="L17" s="5">
        <f>CANT!M33</f>
        <v>1339</v>
      </c>
      <c r="M17" s="16">
        <f t="shared" si="0"/>
        <v>299214</v>
      </c>
    </row>
    <row r="18" spans="1:13" x14ac:dyDescent="0.35">
      <c r="A18" s="157"/>
      <c r="B18" s="154" t="s">
        <v>48</v>
      </c>
      <c r="C18" s="154"/>
      <c r="D18" s="2">
        <f>CLM!E33</f>
        <v>6712</v>
      </c>
      <c r="E18" s="26">
        <f>CLM!F33</f>
        <v>948497</v>
      </c>
      <c r="F18" s="26">
        <f>CLM!G33</f>
        <v>52812</v>
      </c>
      <c r="G18" s="26">
        <f>CLM!H33</f>
        <v>225945</v>
      </c>
      <c r="H18" s="26">
        <f>CLM!I33</f>
        <v>70839</v>
      </c>
      <c r="I18" s="26">
        <f>CLM!J33</f>
        <v>4539</v>
      </c>
      <c r="J18" s="26">
        <f>CLM!K33</f>
        <v>61849</v>
      </c>
      <c r="K18" s="26">
        <f>CLM!L33</f>
        <v>47799</v>
      </c>
      <c r="L18" s="26">
        <f>CLM!M33</f>
        <v>42816</v>
      </c>
      <c r="M18" s="15">
        <f t="shared" si="0"/>
        <v>1461808</v>
      </c>
    </row>
    <row r="19" spans="1:13" x14ac:dyDescent="0.35">
      <c r="A19" s="157"/>
      <c r="B19" s="153" t="s">
        <v>49</v>
      </c>
      <c r="C19" s="153"/>
      <c r="D19" s="5">
        <f>CYL!E33</f>
        <v>3891</v>
      </c>
      <c r="E19" s="5">
        <f>CYL!F33</f>
        <v>875457</v>
      </c>
      <c r="F19" s="5">
        <f>CYL!G33</f>
        <v>41233</v>
      </c>
      <c r="G19" s="5">
        <f>CYL!H33</f>
        <v>135110</v>
      </c>
      <c r="H19" s="5">
        <f>CYL!I33</f>
        <v>46142</v>
      </c>
      <c r="I19" s="5">
        <f>CYL!J33</f>
        <v>3704</v>
      </c>
      <c r="J19" s="5">
        <f>CYL!K33</f>
        <v>38700</v>
      </c>
      <c r="K19" s="5">
        <f>CYL!L33</f>
        <v>56576</v>
      </c>
      <c r="L19" s="5">
        <f>CYL!M33</f>
        <v>48609</v>
      </c>
      <c r="M19" s="16">
        <f t="shared" si="0"/>
        <v>1249422</v>
      </c>
    </row>
    <row r="20" spans="1:13" x14ac:dyDescent="0.35">
      <c r="A20" s="157"/>
      <c r="B20" s="154" t="s">
        <v>50</v>
      </c>
      <c r="C20" s="154"/>
      <c r="D20" s="2">
        <f>CAT!E33</f>
        <v>15860</v>
      </c>
      <c r="E20" s="26">
        <f>CAT!F33</f>
        <v>1725330</v>
      </c>
      <c r="F20" s="26">
        <f>CAT!G33</f>
        <v>202702</v>
      </c>
      <c r="G20" s="26">
        <f>CAT!H33</f>
        <v>251487</v>
      </c>
      <c r="H20" s="26">
        <f>CAT!I33</f>
        <v>47343</v>
      </c>
      <c r="I20" s="26">
        <f>CAT!J33</f>
        <v>8761</v>
      </c>
      <c r="J20" s="26">
        <f>CAT!K33</f>
        <v>41874</v>
      </c>
      <c r="K20" s="26">
        <f>CAT!L33</f>
        <v>18990</v>
      </c>
      <c r="L20" s="26">
        <f>CAT!M33</f>
        <v>22590</v>
      </c>
      <c r="M20" s="15">
        <f t="shared" si="0"/>
        <v>2334937</v>
      </c>
    </row>
    <row r="21" spans="1:13" x14ac:dyDescent="0.35">
      <c r="A21" s="157"/>
      <c r="B21" s="153" t="s">
        <v>51</v>
      </c>
      <c r="C21" s="153"/>
      <c r="D21" s="5">
        <f>'CEU '!E33</f>
        <v>193</v>
      </c>
      <c r="E21" s="5">
        <f>'CEU '!F33</f>
        <v>18658</v>
      </c>
      <c r="F21" s="5">
        <f>'CEU '!G33</f>
        <v>3421</v>
      </c>
      <c r="G21" s="5">
        <f>'CEU '!H33</f>
        <v>1376</v>
      </c>
      <c r="H21" s="5">
        <f>'CEU '!I33</f>
        <v>293</v>
      </c>
      <c r="I21" s="5">
        <f>'CEU '!J33</f>
        <v>54</v>
      </c>
      <c r="J21" s="5">
        <f>'CEU '!K33</f>
        <v>77</v>
      </c>
      <c r="K21" s="5">
        <f>'CEU '!L33</f>
        <v>0</v>
      </c>
      <c r="L21" s="5">
        <f>'CEU '!M33</f>
        <v>25</v>
      </c>
      <c r="M21" s="16">
        <f t="shared" si="0"/>
        <v>24097</v>
      </c>
    </row>
    <row r="22" spans="1:13" x14ac:dyDescent="0.35">
      <c r="A22" s="157"/>
      <c r="B22" s="154" t="s">
        <v>52</v>
      </c>
      <c r="C22" s="154"/>
      <c r="D22" s="2">
        <f>EXT!E33</f>
        <v>1665</v>
      </c>
      <c r="E22" s="26">
        <f>EXT!F33</f>
        <v>379365</v>
      </c>
      <c r="F22" s="26">
        <f>EXT!G33</f>
        <v>19519</v>
      </c>
      <c r="G22" s="26">
        <f>EXT!H33</f>
        <v>69358</v>
      </c>
      <c r="H22" s="26">
        <f>EXT!I33</f>
        <v>12912</v>
      </c>
      <c r="I22" s="26">
        <f>EXT!J33</f>
        <v>1906</v>
      </c>
      <c r="J22" s="26">
        <f>EXT!K33</f>
        <v>9639</v>
      </c>
      <c r="K22" s="26">
        <f>EXT!L33</f>
        <v>15230</v>
      </c>
      <c r="L22" s="26">
        <f>EXT!M33</f>
        <v>10600</v>
      </c>
      <c r="M22" s="15">
        <f t="shared" si="0"/>
        <v>520194</v>
      </c>
    </row>
    <row r="23" spans="1:13" x14ac:dyDescent="0.35">
      <c r="A23" s="157"/>
      <c r="B23" s="153" t="s">
        <v>53</v>
      </c>
      <c r="C23" s="153"/>
      <c r="D23" s="5">
        <f>GAL!E33</f>
        <v>4196</v>
      </c>
      <c r="E23" s="5">
        <f>GAL!F33</f>
        <v>925601</v>
      </c>
      <c r="F23" s="5">
        <f>GAL!G33</f>
        <v>50698</v>
      </c>
      <c r="G23" s="5">
        <f>GAL!H33</f>
        <v>148868</v>
      </c>
      <c r="H23" s="5">
        <f>GAL!I33</f>
        <v>29259</v>
      </c>
      <c r="I23" s="5">
        <f>GAL!J33</f>
        <v>4334</v>
      </c>
      <c r="J23" s="5">
        <f>GAL!K33</f>
        <v>20275</v>
      </c>
      <c r="K23" s="5">
        <f>GAL!L33</f>
        <v>54923</v>
      </c>
      <c r="L23" s="5">
        <f>GAL!M33</f>
        <v>33519</v>
      </c>
      <c r="M23" s="15">
        <f t="shared" si="0"/>
        <v>1271673</v>
      </c>
    </row>
    <row r="24" spans="1:13" x14ac:dyDescent="0.35">
      <c r="A24" s="157"/>
      <c r="B24" s="154" t="s">
        <v>54</v>
      </c>
      <c r="C24" s="154"/>
      <c r="D24" s="2">
        <f>MAD!E33</f>
        <v>23809</v>
      </c>
      <c r="E24" s="26">
        <f>MAD!F33</f>
        <v>1629082</v>
      </c>
      <c r="F24" s="26">
        <f>MAD!G33</f>
        <v>97414</v>
      </c>
      <c r="G24" s="26">
        <f>MAD!H33</f>
        <v>153018</v>
      </c>
      <c r="H24" s="26">
        <f>MAD!I33</f>
        <v>31503</v>
      </c>
      <c r="I24" s="26">
        <f>MAD!J33</f>
        <v>9978</v>
      </c>
      <c r="J24" s="26">
        <f>MAD!K33</f>
        <v>19063</v>
      </c>
      <c r="K24" s="26">
        <f>MAD!L33</f>
        <v>2048</v>
      </c>
      <c r="L24" s="26">
        <f>MAD!M33</f>
        <v>3128</v>
      </c>
      <c r="M24" s="15">
        <f t="shared" si="0"/>
        <v>1969043</v>
      </c>
    </row>
    <row r="25" spans="1:13" x14ac:dyDescent="0.35">
      <c r="A25" s="157"/>
      <c r="B25" s="153" t="s">
        <v>55</v>
      </c>
      <c r="C25" s="153"/>
      <c r="D25" s="5">
        <f>MEL!E33</f>
        <v>262</v>
      </c>
      <c r="E25" s="5">
        <f>MEL!F33</f>
        <v>18018</v>
      </c>
      <c r="F25" s="5">
        <f>MEL!G33</f>
        <v>1819</v>
      </c>
      <c r="G25" s="5">
        <f>MEL!H33</f>
        <v>1042</v>
      </c>
      <c r="H25" s="5">
        <f>MEL!I33</f>
        <v>130</v>
      </c>
      <c r="I25" s="5">
        <f>MEL!J33</f>
        <v>39</v>
      </c>
      <c r="J25" s="5">
        <f>MEL!K33</f>
        <v>6</v>
      </c>
      <c r="K25" s="5">
        <f>MEL!L33</f>
        <v>1</v>
      </c>
      <c r="L25" s="5">
        <f>MEL!M33</f>
        <v>16</v>
      </c>
      <c r="M25" s="16">
        <f t="shared" si="0"/>
        <v>21333</v>
      </c>
    </row>
    <row r="26" spans="1:13" x14ac:dyDescent="0.35">
      <c r="A26" s="157"/>
      <c r="B26" s="154" t="s">
        <v>60</v>
      </c>
      <c r="C26" s="154"/>
      <c r="D26" s="2">
        <f>MUR!E33</f>
        <v>2604</v>
      </c>
      <c r="E26" s="26">
        <f>MUR!F33</f>
        <v>709250</v>
      </c>
      <c r="F26" s="26">
        <f>MUR!G33</f>
        <v>47331</v>
      </c>
      <c r="G26" s="26">
        <f>MUR!H33</f>
        <v>108644</v>
      </c>
      <c r="H26" s="26">
        <f>MUR!I33</f>
        <v>45012</v>
      </c>
      <c r="I26" s="26">
        <f>MUR!J33</f>
        <v>3254</v>
      </c>
      <c r="J26" s="26">
        <f>MUR!K33</f>
        <v>41759</v>
      </c>
      <c r="K26" s="26">
        <f>MUR!L33</f>
        <v>8836</v>
      </c>
      <c r="L26" s="26">
        <f>MUR!M33</f>
        <v>3584</v>
      </c>
      <c r="M26" s="15">
        <f t="shared" si="0"/>
        <v>970274</v>
      </c>
    </row>
    <row r="27" spans="1:13" x14ac:dyDescent="0.35">
      <c r="A27" s="157"/>
      <c r="B27" s="153" t="s">
        <v>56</v>
      </c>
      <c r="C27" s="153"/>
      <c r="D27" s="5">
        <f>NAV!E33</f>
        <v>989</v>
      </c>
      <c r="E27" s="5">
        <f>NAV!F33</f>
        <v>218613</v>
      </c>
      <c r="F27" s="5">
        <f>NAV!G33</f>
        <v>11032</v>
      </c>
      <c r="G27" s="5">
        <f>NAV!H33</f>
        <v>39258</v>
      </c>
      <c r="H27" s="5">
        <f>NAV!I33</f>
        <v>9980</v>
      </c>
      <c r="I27" s="5">
        <f>NAV!J33</f>
        <v>741</v>
      </c>
      <c r="J27" s="5">
        <f>NAV!K33</f>
        <v>9584</v>
      </c>
      <c r="K27" s="5">
        <f>NAV!L33</f>
        <v>8984</v>
      </c>
      <c r="L27" s="5">
        <f>NAV!M33</f>
        <v>4047</v>
      </c>
      <c r="M27" s="16">
        <f t="shared" si="0"/>
        <v>303228</v>
      </c>
    </row>
    <row r="28" spans="1:13" x14ac:dyDescent="0.35">
      <c r="A28" s="157"/>
      <c r="B28" s="154" t="s">
        <v>57</v>
      </c>
      <c r="C28" s="154"/>
      <c r="D28" s="2">
        <f>PV!E33</f>
        <v>2853</v>
      </c>
      <c r="E28" s="26">
        <f>PV!F33</f>
        <v>525055</v>
      </c>
      <c r="F28" s="26">
        <f>PV!G33</f>
        <v>34124</v>
      </c>
      <c r="G28" s="26">
        <f>PV!H33</f>
        <v>57195</v>
      </c>
      <c r="H28" s="26">
        <f>PV!I33</f>
        <v>9814</v>
      </c>
      <c r="I28" s="26">
        <f>PV!J33</f>
        <v>3027</v>
      </c>
      <c r="J28" s="26">
        <f>PV!K33</f>
        <v>7830</v>
      </c>
      <c r="K28" s="26">
        <f>PV!L33</f>
        <v>3987</v>
      </c>
      <c r="L28" s="26">
        <f>PV!M33</f>
        <v>3449</v>
      </c>
      <c r="M28" s="15">
        <f t="shared" si="0"/>
        <v>647334</v>
      </c>
    </row>
    <row r="29" spans="1:13" x14ac:dyDescent="0.35">
      <c r="A29" s="157"/>
      <c r="B29" s="153" t="s">
        <v>58</v>
      </c>
      <c r="C29" s="153"/>
      <c r="D29" s="5">
        <f>RIO!E33</f>
        <v>2553</v>
      </c>
      <c r="E29" s="5">
        <f>RIO!F33</f>
        <v>139347</v>
      </c>
      <c r="F29" s="5">
        <f>RIO!G33</f>
        <v>7778</v>
      </c>
      <c r="G29" s="5">
        <f>RIO!H33</f>
        <v>29319</v>
      </c>
      <c r="H29" s="5">
        <f>RIO!I33</f>
        <v>6343</v>
      </c>
      <c r="I29" s="5">
        <f>RIO!J33</f>
        <v>520</v>
      </c>
      <c r="J29" s="5">
        <f>RIO!K33</f>
        <v>4867</v>
      </c>
      <c r="K29" s="5">
        <f>RIO!L33</f>
        <v>8533</v>
      </c>
      <c r="L29" s="5">
        <f>RIO!M33</f>
        <v>5936</v>
      </c>
      <c r="M29" s="16">
        <f t="shared" si="0"/>
        <v>205196</v>
      </c>
    </row>
    <row r="30" spans="1:13" x14ac:dyDescent="0.35">
      <c r="A30" s="157"/>
      <c r="B30" s="154" t="s">
        <v>59</v>
      </c>
      <c r="C30" s="154"/>
      <c r="D30" s="2">
        <f>VAL!E33</f>
        <v>1458</v>
      </c>
      <c r="E30" s="26">
        <f>VAL!F33</f>
        <v>770780</v>
      </c>
      <c r="F30" s="26">
        <f>VAL!G33</f>
        <v>84660</v>
      </c>
      <c r="G30" s="26">
        <f>VAL!H33</f>
        <v>127460</v>
      </c>
      <c r="H30" s="26">
        <f>VAL!I33</f>
        <v>27268</v>
      </c>
      <c r="I30" s="26">
        <f>VAL!J33</f>
        <v>3610</v>
      </c>
      <c r="J30" s="26">
        <f>VAL!K33</f>
        <v>17262</v>
      </c>
      <c r="K30" s="26">
        <f>VAL!L33</f>
        <v>11078</v>
      </c>
      <c r="L30" s="26">
        <f>VAL!M33</f>
        <v>296795</v>
      </c>
      <c r="M30" s="15">
        <f t="shared" si="0"/>
        <v>1340371</v>
      </c>
    </row>
    <row r="31" spans="1:13" x14ac:dyDescent="0.35">
      <c r="A31" s="158"/>
      <c r="B31" s="155" t="s">
        <v>8</v>
      </c>
      <c r="C31" s="155"/>
      <c r="D31" s="17">
        <f>SUM(D12:D30)</f>
        <v>116870</v>
      </c>
      <c r="E31" s="17">
        <f t="shared" ref="E31:L31" si="1">SUM(E12:E30)</f>
        <v>12930387</v>
      </c>
      <c r="F31" s="17">
        <f t="shared" si="1"/>
        <v>970643</v>
      </c>
      <c r="G31" s="17">
        <f t="shared" si="1"/>
        <v>2053741</v>
      </c>
      <c r="H31" s="17">
        <f t="shared" si="1"/>
        <v>439017</v>
      </c>
      <c r="I31" s="17">
        <f t="shared" si="1"/>
        <v>63373</v>
      </c>
      <c r="J31" s="17">
        <f t="shared" si="1"/>
        <v>339305</v>
      </c>
      <c r="K31" s="17">
        <f t="shared" si="1"/>
        <v>302093</v>
      </c>
      <c r="L31" s="17">
        <f t="shared" si="1"/>
        <v>534265</v>
      </c>
      <c r="M31" s="17">
        <f>SUM(M12:M30)</f>
        <v>17749694</v>
      </c>
    </row>
    <row r="32" spans="1:13" ht="15" customHeight="1" x14ac:dyDescent="0.35">
      <c r="A32" s="162" t="s">
        <v>69</v>
      </c>
      <c r="B32" s="154" t="s">
        <v>42</v>
      </c>
      <c r="C32" s="154"/>
      <c r="D32" s="2">
        <f>AND!E34</f>
        <v>3492</v>
      </c>
      <c r="E32" s="2">
        <f>AND!F34</f>
        <v>567311</v>
      </c>
      <c r="F32" s="2">
        <f>AND!G34</f>
        <v>40732</v>
      </c>
      <c r="G32" s="2">
        <f>AND!H34</f>
        <v>128705</v>
      </c>
      <c r="H32" s="2">
        <f>AND!I34</f>
        <v>29027</v>
      </c>
      <c r="I32" s="2">
        <f>AND!J34</f>
        <v>3930</v>
      </c>
      <c r="J32" s="2">
        <f>AND!K34</f>
        <v>13336</v>
      </c>
      <c r="K32" s="2">
        <f>AND!L34</f>
        <v>6403</v>
      </c>
      <c r="L32" s="2">
        <f>AND!M34</f>
        <v>5139</v>
      </c>
      <c r="M32" s="15">
        <f>SUM(D32:L32)</f>
        <v>798075</v>
      </c>
    </row>
    <row r="33" spans="1:13" x14ac:dyDescent="0.35">
      <c r="A33" s="163"/>
      <c r="B33" s="153" t="s">
        <v>43</v>
      </c>
      <c r="C33" s="153"/>
      <c r="D33" s="5">
        <f>ARA!E34</f>
        <v>404</v>
      </c>
      <c r="E33" s="5">
        <f>ARA!F34</f>
        <v>104342</v>
      </c>
      <c r="F33" s="5">
        <f>ARA!G34</f>
        <v>5790</v>
      </c>
      <c r="G33" s="5">
        <f>ARA!H34</f>
        <v>36487</v>
      </c>
      <c r="H33" s="5">
        <f>ARA!I34</f>
        <v>8628</v>
      </c>
      <c r="I33" s="5">
        <f>ARA!J34</f>
        <v>831</v>
      </c>
      <c r="J33" s="5">
        <f>ARA!K34</f>
        <v>6935</v>
      </c>
      <c r="K33" s="5">
        <f>ARA!L34</f>
        <v>3823</v>
      </c>
      <c r="L33" s="5">
        <f>ARA!M34</f>
        <v>3379</v>
      </c>
      <c r="M33" s="16">
        <f t="shared" ref="M33:M50" si="2">SUM(D33:L33)</f>
        <v>170619</v>
      </c>
    </row>
    <row r="34" spans="1:13" x14ac:dyDescent="0.35">
      <c r="A34" s="163"/>
      <c r="B34" s="154" t="s">
        <v>44</v>
      </c>
      <c r="C34" s="154"/>
      <c r="D34" s="2">
        <f>AST!E34</f>
        <v>438</v>
      </c>
      <c r="E34" s="2">
        <f>AST!F34</f>
        <v>97149</v>
      </c>
      <c r="F34" s="2">
        <f>AST!G34</f>
        <v>4428</v>
      </c>
      <c r="G34" s="2">
        <f>AST!H34</f>
        <v>18149</v>
      </c>
      <c r="H34" s="2">
        <f>AST!I34</f>
        <v>5286</v>
      </c>
      <c r="I34" s="2">
        <f>AST!J34</f>
        <v>819</v>
      </c>
      <c r="J34" s="2">
        <f>AST!K34</f>
        <v>1943</v>
      </c>
      <c r="K34" s="2">
        <f>AST!L34</f>
        <v>1411</v>
      </c>
      <c r="L34" s="2">
        <f>AST!M34</f>
        <v>513</v>
      </c>
      <c r="M34" s="15">
        <f t="shared" si="2"/>
        <v>130136</v>
      </c>
    </row>
    <row r="35" spans="1:13" x14ac:dyDescent="0.35">
      <c r="A35" s="163"/>
      <c r="B35" s="153" t="s">
        <v>45</v>
      </c>
      <c r="C35" s="153"/>
      <c r="D35" s="5">
        <f>BAL!E34</f>
        <v>4017</v>
      </c>
      <c r="E35" s="5">
        <f>BAL!F34</f>
        <v>77770</v>
      </c>
      <c r="F35" s="5">
        <f>BAL!G34</f>
        <v>8316</v>
      </c>
      <c r="G35" s="5">
        <f>BAL!H34</f>
        <v>28763</v>
      </c>
      <c r="H35" s="5">
        <f>BAL!I34</f>
        <v>4769</v>
      </c>
      <c r="I35" s="5">
        <f>BAL!J34</f>
        <v>1251</v>
      </c>
      <c r="J35" s="5">
        <f>BAL!K34</f>
        <v>1581</v>
      </c>
      <c r="K35" s="5">
        <f>BAL!L34</f>
        <v>199</v>
      </c>
      <c r="L35" s="5">
        <f>BAL!M34</f>
        <v>155</v>
      </c>
      <c r="M35" s="16">
        <f t="shared" si="2"/>
        <v>126821</v>
      </c>
    </row>
    <row r="36" spans="1:13" x14ac:dyDescent="0.35">
      <c r="A36" s="163"/>
      <c r="B36" s="154" t="s">
        <v>46</v>
      </c>
      <c r="C36" s="154"/>
      <c r="D36" s="2">
        <f>CANA!E34</f>
        <v>2673</v>
      </c>
      <c r="E36" s="2">
        <f>CANA!F34</f>
        <v>151586</v>
      </c>
      <c r="F36" s="2">
        <f>CANA!G34</f>
        <v>7660</v>
      </c>
      <c r="G36" s="2">
        <f>CANA!H34</f>
        <v>46774</v>
      </c>
      <c r="H36" s="2">
        <f>CANA!I34</f>
        <v>8276</v>
      </c>
      <c r="I36" s="2">
        <f>CANA!J34</f>
        <v>1954</v>
      </c>
      <c r="J36" s="2">
        <f>CANA!K34</f>
        <v>2816</v>
      </c>
      <c r="K36" s="2">
        <f>CANA!L34</f>
        <v>47</v>
      </c>
      <c r="L36" s="2">
        <f>CANA!M34</f>
        <v>132</v>
      </c>
      <c r="M36" s="15">
        <f t="shared" si="2"/>
        <v>221918</v>
      </c>
    </row>
    <row r="37" spans="1:13" x14ac:dyDescent="0.35">
      <c r="A37" s="163"/>
      <c r="B37" s="153" t="s">
        <v>47</v>
      </c>
      <c r="C37" s="153"/>
      <c r="D37" s="5">
        <f>CANT!E34</f>
        <v>290</v>
      </c>
      <c r="E37" s="5">
        <f>CANT!F34</f>
        <v>56296</v>
      </c>
      <c r="F37" s="5">
        <f>CANT!G34</f>
        <v>3124</v>
      </c>
      <c r="G37" s="5">
        <f>CANT!H34</f>
        <v>12634</v>
      </c>
      <c r="H37" s="5">
        <f>CANT!I34</f>
        <v>2752</v>
      </c>
      <c r="I37" s="5">
        <f>CANT!J34</f>
        <v>423</v>
      </c>
      <c r="J37" s="5">
        <f>CANT!K34</f>
        <v>1538</v>
      </c>
      <c r="K37" s="5">
        <f>CANT!L34</f>
        <v>682</v>
      </c>
      <c r="L37" s="5">
        <f>CANT!M34</f>
        <v>251</v>
      </c>
      <c r="M37" s="16">
        <f t="shared" si="2"/>
        <v>77990</v>
      </c>
    </row>
    <row r="38" spans="1:13" x14ac:dyDescent="0.35">
      <c r="A38" s="163"/>
      <c r="B38" s="154" t="s">
        <v>48</v>
      </c>
      <c r="C38" s="154"/>
      <c r="D38" s="2">
        <f>CLM!E34</f>
        <v>1088</v>
      </c>
      <c r="E38" s="26">
        <f>CLM!F34</f>
        <v>152989</v>
      </c>
      <c r="F38" s="26">
        <f>CLM!G34</f>
        <v>6079</v>
      </c>
      <c r="G38" s="26">
        <f>CLM!H34</f>
        <v>48540</v>
      </c>
      <c r="H38" s="26">
        <f>CLM!I34</f>
        <v>14842</v>
      </c>
      <c r="I38" s="26">
        <f>CLM!J34</f>
        <v>1112</v>
      </c>
      <c r="J38" s="26">
        <f>CLM!K34</f>
        <v>12282</v>
      </c>
      <c r="K38" s="26">
        <f>CLM!L34</f>
        <v>9140</v>
      </c>
      <c r="L38" s="26">
        <f>CLM!M34</f>
        <v>6387</v>
      </c>
      <c r="M38" s="15">
        <f t="shared" si="2"/>
        <v>252459</v>
      </c>
    </row>
    <row r="39" spans="1:13" x14ac:dyDescent="0.35">
      <c r="A39" s="163"/>
      <c r="B39" s="153" t="s">
        <v>49</v>
      </c>
      <c r="C39" s="153"/>
      <c r="D39" s="5">
        <f>CYL!E34</f>
        <v>639</v>
      </c>
      <c r="E39" s="5">
        <f>CYL!F34</f>
        <v>173054</v>
      </c>
      <c r="F39" s="5">
        <f>CYL!G34</f>
        <v>6812</v>
      </c>
      <c r="G39" s="5">
        <f>CYL!H34</f>
        <v>38919</v>
      </c>
      <c r="H39" s="5">
        <f>CYL!I34</f>
        <v>13793</v>
      </c>
      <c r="I39" s="5">
        <f>CYL!J34</f>
        <v>1151</v>
      </c>
      <c r="J39" s="5">
        <f>CYL!K34</f>
        <v>8893</v>
      </c>
      <c r="K39" s="5">
        <f>CYL!L34</f>
        <v>6910</v>
      </c>
      <c r="L39" s="5">
        <f>CYL!M34</f>
        <v>5686</v>
      </c>
      <c r="M39" s="16">
        <f t="shared" si="2"/>
        <v>255857</v>
      </c>
    </row>
    <row r="40" spans="1:13" x14ac:dyDescent="0.35">
      <c r="A40" s="163"/>
      <c r="B40" s="154" t="s">
        <v>50</v>
      </c>
      <c r="C40" s="154"/>
      <c r="D40" s="2">
        <f>CAT!E34</f>
        <v>4495</v>
      </c>
      <c r="E40" s="2">
        <f>CAT!F34</f>
        <v>383579</v>
      </c>
      <c r="F40" s="2">
        <f>CAT!G34</f>
        <v>44335</v>
      </c>
      <c r="G40" s="2">
        <f>CAT!H34</f>
        <v>101771</v>
      </c>
      <c r="H40" s="2">
        <f>CAT!I34</f>
        <v>25877</v>
      </c>
      <c r="I40" s="2">
        <f>CAT!J34</f>
        <v>4375</v>
      </c>
      <c r="J40" s="2">
        <f>CAT!K34</f>
        <v>14820</v>
      </c>
      <c r="K40" s="2">
        <f>CAT!L34</f>
        <v>1824</v>
      </c>
      <c r="L40" s="2">
        <f>CAT!M34</f>
        <v>2583</v>
      </c>
      <c r="M40" s="15">
        <f t="shared" si="2"/>
        <v>583659</v>
      </c>
    </row>
    <row r="41" spans="1:13" x14ac:dyDescent="0.35">
      <c r="A41" s="163"/>
      <c r="B41" s="153" t="s">
        <v>51</v>
      </c>
      <c r="C41" s="153"/>
      <c r="D41" s="5">
        <f>'CEU '!E34</f>
        <v>70</v>
      </c>
      <c r="E41" s="5">
        <f>'CEU '!F34</f>
        <v>2939</v>
      </c>
      <c r="F41" s="5">
        <f>'CEU '!G34</f>
        <v>222</v>
      </c>
      <c r="G41" s="5">
        <f>'CEU '!H34</f>
        <v>532</v>
      </c>
      <c r="H41" s="5">
        <f>'CEU '!I34</f>
        <v>106</v>
      </c>
      <c r="I41" s="5">
        <f>'CEU '!J34</f>
        <v>15</v>
      </c>
      <c r="J41" s="5">
        <f>'CEU '!K34</f>
        <v>16</v>
      </c>
      <c r="K41" s="5">
        <f>'CEU '!L34</f>
        <v>0</v>
      </c>
      <c r="L41" s="5">
        <f>'CEU '!M34</f>
        <v>0</v>
      </c>
      <c r="M41" s="16">
        <f t="shared" si="2"/>
        <v>3900</v>
      </c>
    </row>
    <row r="42" spans="1:13" x14ac:dyDescent="0.35">
      <c r="A42" s="163"/>
      <c r="B42" s="154" t="s">
        <v>52</v>
      </c>
      <c r="C42" s="154"/>
      <c r="D42" s="2">
        <f>EXT!E34</f>
        <v>278</v>
      </c>
      <c r="E42" s="26">
        <f>EXT!F34</f>
        <v>82401</v>
      </c>
      <c r="F42" s="26">
        <f>EXT!G34</f>
        <v>2936</v>
      </c>
      <c r="G42" s="26">
        <f>EXT!H34</f>
        <v>23345</v>
      </c>
      <c r="H42" s="26">
        <f>EXT!I34</f>
        <v>5235</v>
      </c>
      <c r="I42" s="26">
        <f>EXT!J34</f>
        <v>587</v>
      </c>
      <c r="J42" s="26">
        <f>EXT!K34</f>
        <v>3941</v>
      </c>
      <c r="K42" s="26">
        <f>EXT!L34</f>
        <v>2693</v>
      </c>
      <c r="L42" s="26">
        <f>EXT!M34</f>
        <v>1432</v>
      </c>
      <c r="M42" s="15">
        <f t="shared" si="2"/>
        <v>122848</v>
      </c>
    </row>
    <row r="43" spans="1:13" x14ac:dyDescent="0.35">
      <c r="A43" s="163"/>
      <c r="B43" s="153" t="s">
        <v>53</v>
      </c>
      <c r="C43" s="153"/>
      <c r="D43" s="5">
        <f>GAL!E34</f>
        <v>771</v>
      </c>
      <c r="E43" s="5">
        <f>GAL!F34</f>
        <v>263772</v>
      </c>
      <c r="F43" s="5">
        <f>GAL!G34</f>
        <v>10416</v>
      </c>
      <c r="G43" s="5">
        <f>GAL!H34</f>
        <v>68590</v>
      </c>
      <c r="H43" s="5">
        <f>GAL!I34</f>
        <v>14963</v>
      </c>
      <c r="I43" s="5">
        <f>GAL!J34</f>
        <v>1704</v>
      </c>
      <c r="J43" s="5">
        <f>GAL!K34</f>
        <v>8265</v>
      </c>
      <c r="K43" s="5">
        <f>GAL!L34</f>
        <v>8179</v>
      </c>
      <c r="L43" s="5">
        <f>GAL!M34</f>
        <v>3959</v>
      </c>
      <c r="M43" s="16">
        <f t="shared" si="2"/>
        <v>380619</v>
      </c>
    </row>
    <row r="44" spans="1:13" x14ac:dyDescent="0.35">
      <c r="A44" s="163"/>
      <c r="B44" s="154" t="s">
        <v>54</v>
      </c>
      <c r="C44" s="154"/>
      <c r="D44" s="2">
        <f>MAD!E34</f>
        <v>5026</v>
      </c>
      <c r="E44" s="26">
        <f>MAD!F34</f>
        <v>328611</v>
      </c>
      <c r="F44" s="26">
        <f>MAD!G34</f>
        <v>17926</v>
      </c>
      <c r="G44" s="26">
        <f>MAD!H34</f>
        <v>46068</v>
      </c>
      <c r="H44" s="26">
        <f>MAD!I34</f>
        <v>9304</v>
      </c>
      <c r="I44" s="26">
        <f>MAD!J34</f>
        <v>2116</v>
      </c>
      <c r="J44" s="26">
        <f>MAD!K34</f>
        <v>4439</v>
      </c>
      <c r="K44" s="26">
        <f>MAD!L34</f>
        <v>288</v>
      </c>
      <c r="L44" s="26">
        <f>MAD!M34</f>
        <v>461</v>
      </c>
      <c r="M44" s="15">
        <f t="shared" si="2"/>
        <v>414239</v>
      </c>
    </row>
    <row r="45" spans="1:13" x14ac:dyDescent="0.35">
      <c r="A45" s="163"/>
      <c r="B45" s="153" t="s">
        <v>55</v>
      </c>
      <c r="C45" s="153"/>
      <c r="D45" s="5">
        <f>MEL!E34</f>
        <v>174</v>
      </c>
      <c r="E45" s="5">
        <f>MEL!F34</f>
        <v>7671</v>
      </c>
      <c r="F45" s="5">
        <f>MEL!G34</f>
        <v>380</v>
      </c>
      <c r="G45" s="5">
        <f>MEL!H34</f>
        <v>1052</v>
      </c>
      <c r="H45" s="5">
        <f>MEL!I34</f>
        <v>172</v>
      </c>
      <c r="I45" s="5">
        <f>MEL!J34</f>
        <v>17</v>
      </c>
      <c r="J45" s="5">
        <f>MEL!K34</f>
        <v>6</v>
      </c>
      <c r="K45" s="5">
        <f>MEL!L34</f>
        <v>2</v>
      </c>
      <c r="L45" s="5">
        <f>MEL!M34</f>
        <v>20</v>
      </c>
      <c r="M45" s="16">
        <f t="shared" si="2"/>
        <v>9494</v>
      </c>
    </row>
    <row r="46" spans="1:13" x14ac:dyDescent="0.35">
      <c r="A46" s="163"/>
      <c r="B46" s="154" t="s">
        <v>60</v>
      </c>
      <c r="C46" s="154"/>
      <c r="D46" s="2">
        <f>MUR!E34</f>
        <v>380</v>
      </c>
      <c r="E46" s="2">
        <f>MUR!F34</f>
        <v>150461</v>
      </c>
      <c r="F46" s="2">
        <f>MUR!G34</f>
        <v>8394</v>
      </c>
      <c r="G46" s="2">
        <f>MUR!H34</f>
        <v>31626</v>
      </c>
      <c r="H46" s="2">
        <f>MUR!I34</f>
        <v>14259</v>
      </c>
      <c r="I46" s="2">
        <f>MUR!J34</f>
        <v>1105</v>
      </c>
      <c r="J46" s="2">
        <f>MUR!K34</f>
        <v>10924</v>
      </c>
      <c r="K46" s="2">
        <f>MUR!L34</f>
        <v>963</v>
      </c>
      <c r="L46" s="2">
        <f>MUR!M34</f>
        <v>408</v>
      </c>
      <c r="M46" s="15">
        <f t="shared" si="2"/>
        <v>218520</v>
      </c>
    </row>
    <row r="47" spans="1:13" x14ac:dyDescent="0.35">
      <c r="A47" s="163"/>
      <c r="B47" s="153" t="s">
        <v>56</v>
      </c>
      <c r="C47" s="153"/>
      <c r="D47" s="5">
        <f>NAV!E34</f>
        <v>144</v>
      </c>
      <c r="E47" s="5">
        <f>NAV!F34</f>
        <v>44696</v>
      </c>
      <c r="F47" s="5">
        <f>NAV!G34</f>
        <v>1731</v>
      </c>
      <c r="G47" s="5">
        <f>NAV!H34</f>
        <v>12036</v>
      </c>
      <c r="H47" s="5">
        <f>NAV!I34</f>
        <v>3479</v>
      </c>
      <c r="I47" s="5">
        <f>NAV!J34</f>
        <v>392</v>
      </c>
      <c r="J47" s="5">
        <f>NAV!K34</f>
        <v>3069</v>
      </c>
      <c r="K47" s="5">
        <f>NAV!L34</f>
        <v>1667</v>
      </c>
      <c r="L47" s="5">
        <f>NAV!M34</f>
        <v>773</v>
      </c>
      <c r="M47" s="16">
        <f t="shared" si="2"/>
        <v>67987</v>
      </c>
    </row>
    <row r="48" spans="1:13" x14ac:dyDescent="0.35">
      <c r="A48" s="163"/>
      <c r="B48" s="154" t="s">
        <v>57</v>
      </c>
      <c r="C48" s="154"/>
      <c r="D48" s="2">
        <f>PV!E34</f>
        <v>437</v>
      </c>
      <c r="E48" s="26">
        <f>PV!F34</f>
        <v>89469</v>
      </c>
      <c r="F48" s="26">
        <f>PV!G34</f>
        <v>5408</v>
      </c>
      <c r="G48" s="26">
        <f>PV!H34</f>
        <v>19296</v>
      </c>
      <c r="H48" s="26">
        <f>PV!I34</f>
        <v>3908</v>
      </c>
      <c r="I48" s="26">
        <f>PV!J34</f>
        <v>898</v>
      </c>
      <c r="J48" s="26">
        <f>PV!K34</f>
        <v>1813</v>
      </c>
      <c r="K48" s="26">
        <f>PV!L34</f>
        <v>270</v>
      </c>
      <c r="L48" s="26">
        <f>PV!M34</f>
        <v>266</v>
      </c>
      <c r="M48" s="15">
        <f t="shared" si="2"/>
        <v>121765</v>
      </c>
    </row>
    <row r="49" spans="1:15" x14ac:dyDescent="0.35">
      <c r="A49" s="163"/>
      <c r="B49" s="153" t="s">
        <v>58</v>
      </c>
      <c r="C49" s="153"/>
      <c r="D49" s="5">
        <f>RIO!E34</f>
        <v>289</v>
      </c>
      <c r="E49" s="5">
        <f>RIO!F34</f>
        <v>29773</v>
      </c>
      <c r="F49" s="5">
        <f>RIO!G34</f>
        <v>1383</v>
      </c>
      <c r="G49" s="5">
        <f>RIO!H34</f>
        <v>9251</v>
      </c>
      <c r="H49" s="5">
        <f>RIO!I34</f>
        <v>1849</v>
      </c>
      <c r="I49" s="5">
        <f>RIO!J34</f>
        <v>112</v>
      </c>
      <c r="J49" s="5">
        <f>RIO!K34</f>
        <v>1156</v>
      </c>
      <c r="K49" s="5">
        <f>RIO!L34</f>
        <v>1358</v>
      </c>
      <c r="L49" s="5">
        <f>RIO!M34</f>
        <v>879</v>
      </c>
      <c r="M49" s="16">
        <f t="shared" si="2"/>
        <v>46050</v>
      </c>
    </row>
    <row r="50" spans="1:15" x14ac:dyDescent="0.35">
      <c r="A50" s="163"/>
      <c r="B50" s="154" t="s">
        <v>59</v>
      </c>
      <c r="C50" s="154"/>
      <c r="D50" s="2">
        <f>VAL!E34</f>
        <v>223</v>
      </c>
      <c r="E50" s="26">
        <f>VAL!F34</f>
        <v>114812</v>
      </c>
      <c r="F50" s="26">
        <f>VAL!G34</f>
        <v>16536</v>
      </c>
      <c r="G50" s="26">
        <f>VAL!H34</f>
        <v>32872</v>
      </c>
      <c r="H50" s="26">
        <f>VAL!I34</f>
        <v>9350</v>
      </c>
      <c r="I50" s="26">
        <f>VAL!J34</f>
        <v>953</v>
      </c>
      <c r="J50" s="26">
        <f>VAL!K34</f>
        <v>4317</v>
      </c>
      <c r="K50" s="26">
        <f>VAL!L34</f>
        <v>1067</v>
      </c>
      <c r="L50" s="26">
        <f>VAL!M34</f>
        <v>47013</v>
      </c>
      <c r="M50" s="15">
        <f t="shared" si="2"/>
        <v>227143</v>
      </c>
    </row>
    <row r="51" spans="1:15" x14ac:dyDescent="0.35">
      <c r="A51" s="164"/>
      <c r="B51" s="155" t="s">
        <v>8</v>
      </c>
      <c r="C51" s="155"/>
      <c r="D51" s="17">
        <f>SUM(D32:D50)</f>
        <v>25328</v>
      </c>
      <c r="E51" s="17">
        <f t="shared" ref="E51" si="3">SUM(E32:E50)</f>
        <v>2878681</v>
      </c>
      <c r="F51" s="17">
        <f t="shared" ref="F51" si="4">SUM(F32:F50)</f>
        <v>192608</v>
      </c>
      <c r="G51" s="17">
        <f t="shared" ref="G51" si="5">SUM(G32:G50)</f>
        <v>705410</v>
      </c>
      <c r="H51" s="17">
        <f t="shared" ref="H51" si="6">SUM(H32:H50)</f>
        <v>175875</v>
      </c>
      <c r="I51" s="17">
        <f t="shared" ref="I51" si="7">SUM(I32:I50)</f>
        <v>23745</v>
      </c>
      <c r="J51" s="17">
        <f t="shared" ref="J51" si="8">SUM(J32:J50)</f>
        <v>102090</v>
      </c>
      <c r="K51" s="17">
        <f t="shared" ref="K51" si="9">SUM(K32:K50)</f>
        <v>46926</v>
      </c>
      <c r="L51" s="17">
        <f t="shared" ref="L51" si="10">SUM(L32:L50)</f>
        <v>79436</v>
      </c>
      <c r="M51" s="17">
        <f t="shared" ref="M51" si="11">SUM(M32:M50)</f>
        <v>4230099</v>
      </c>
      <c r="O51" s="23"/>
    </row>
    <row r="56" spans="1:15" x14ac:dyDescent="0.35">
      <c r="H56" s="137" t="s">
        <v>100</v>
      </c>
      <c r="I56" s="138"/>
      <c r="J56" s="138"/>
      <c r="K56" s="138"/>
      <c r="L56" s="138"/>
      <c r="M56" s="138"/>
    </row>
    <row r="57" spans="1:15" x14ac:dyDescent="0.35">
      <c r="H57" s="138"/>
      <c r="I57" s="138"/>
      <c r="J57" s="138"/>
      <c r="K57" s="138"/>
      <c r="L57" s="138"/>
      <c r="M57" s="138"/>
    </row>
    <row r="58" spans="1:15" x14ac:dyDescent="0.35">
      <c r="H58" s="138"/>
      <c r="I58" s="138"/>
      <c r="J58" s="138"/>
      <c r="K58" s="138"/>
      <c r="L58" s="138"/>
      <c r="M58" s="138"/>
    </row>
    <row r="59" spans="1:15" x14ac:dyDescent="0.35">
      <c r="H59" s="138"/>
      <c r="I59" s="138"/>
      <c r="J59" s="138"/>
      <c r="K59" s="138"/>
      <c r="L59" s="138"/>
      <c r="M59" s="138"/>
    </row>
    <row r="60" spans="1:15" x14ac:dyDescent="0.35">
      <c r="H60" s="138"/>
      <c r="I60" s="138"/>
      <c r="J60" s="138"/>
      <c r="K60" s="138"/>
      <c r="L60" s="138"/>
      <c r="M60" s="138"/>
    </row>
    <row r="61" spans="1:15" x14ac:dyDescent="0.35">
      <c r="H61" s="138"/>
      <c r="I61" s="138"/>
      <c r="J61" s="138"/>
      <c r="K61" s="138"/>
      <c r="L61" s="138"/>
      <c r="M61" s="138"/>
    </row>
    <row r="62" spans="1:15" ht="18.5" x14ac:dyDescent="0.45">
      <c r="A62" s="159" t="s">
        <v>71</v>
      </c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1"/>
    </row>
    <row r="63" spans="1:15" x14ac:dyDescent="0.35">
      <c r="A63" s="142" t="s">
        <v>40</v>
      </c>
      <c r="B63" s="143"/>
      <c r="C63" s="143"/>
      <c r="D63" s="139" t="s">
        <v>0</v>
      </c>
      <c r="E63" s="139"/>
      <c r="F63" s="139"/>
      <c r="G63" s="139"/>
      <c r="H63" s="139"/>
      <c r="I63" s="139"/>
      <c r="J63" s="139"/>
      <c r="K63" s="139"/>
      <c r="L63" s="139"/>
      <c r="M63" s="139"/>
    </row>
    <row r="64" spans="1:15" ht="21" x14ac:dyDescent="0.35">
      <c r="A64" s="145"/>
      <c r="B64" s="146"/>
      <c r="C64" s="146"/>
      <c r="D64" s="42" t="s">
        <v>10</v>
      </c>
      <c r="E64" s="42" t="s">
        <v>1</v>
      </c>
      <c r="F64" s="42" t="s">
        <v>2</v>
      </c>
      <c r="G64" s="42" t="s">
        <v>3</v>
      </c>
      <c r="H64" s="42" t="s">
        <v>4</v>
      </c>
      <c r="I64" s="42" t="s">
        <v>5</v>
      </c>
      <c r="J64" s="42" t="s">
        <v>11</v>
      </c>
      <c r="K64" s="42" t="s">
        <v>6</v>
      </c>
      <c r="L64" s="42" t="s">
        <v>7</v>
      </c>
      <c r="M64" s="43" t="s">
        <v>8</v>
      </c>
    </row>
    <row r="65" spans="1:13" x14ac:dyDescent="0.35">
      <c r="A65" s="148"/>
      <c r="B65" s="149"/>
      <c r="C65" s="149"/>
      <c r="D65" s="139" t="s">
        <v>66</v>
      </c>
      <c r="E65" s="139"/>
      <c r="F65" s="139"/>
      <c r="G65" s="139"/>
      <c r="H65" s="139"/>
      <c r="I65" s="139"/>
      <c r="J65" s="139"/>
      <c r="K65" s="139"/>
      <c r="L65" s="139"/>
      <c r="M65" s="139"/>
    </row>
    <row r="66" spans="1:13" x14ac:dyDescent="0.35">
      <c r="A66" s="156" t="s">
        <v>61</v>
      </c>
      <c r="B66" s="154" t="s">
        <v>42</v>
      </c>
      <c r="C66" s="154"/>
      <c r="D66" s="118">
        <f>AND!E36</f>
        <v>3254</v>
      </c>
      <c r="E66" s="118">
        <f>AND!F36</f>
        <v>524580</v>
      </c>
      <c r="F66" s="118">
        <f>AND!G36</f>
        <v>36280</v>
      </c>
      <c r="G66" s="118">
        <f>AND!H36</f>
        <v>118701</v>
      </c>
      <c r="H66" s="118">
        <f>AND!I36</f>
        <v>27162</v>
      </c>
      <c r="I66" s="118">
        <f>AND!J36</f>
        <v>3779</v>
      </c>
      <c r="J66" s="118">
        <f>AND!K36</f>
        <v>11940</v>
      </c>
      <c r="K66" s="118">
        <f>AND!L36</f>
        <v>5650</v>
      </c>
      <c r="L66" s="118">
        <f>AND!M36</f>
        <v>4318</v>
      </c>
      <c r="M66" s="15">
        <f>SUM(D66:L66)</f>
        <v>735664</v>
      </c>
    </row>
    <row r="67" spans="1:13" x14ac:dyDescent="0.35">
      <c r="A67" s="157"/>
      <c r="B67" s="153" t="s">
        <v>43</v>
      </c>
      <c r="C67" s="153"/>
      <c r="D67" s="5">
        <f>ARA!E36</f>
        <v>395</v>
      </c>
      <c r="E67" s="5">
        <f>ARA!F36</f>
        <v>99739</v>
      </c>
      <c r="F67" s="5">
        <f>ARA!G36</f>
        <v>5352</v>
      </c>
      <c r="G67" s="5">
        <f>ARA!H36</f>
        <v>35161</v>
      </c>
      <c r="H67" s="5">
        <f>ARA!I36</f>
        <v>8355</v>
      </c>
      <c r="I67" s="5">
        <f>ARA!J36</f>
        <v>824</v>
      </c>
      <c r="J67" s="5">
        <f>ARA!K36</f>
        <v>6623</v>
      </c>
      <c r="K67" s="5">
        <f>ARA!L36</f>
        <v>3676</v>
      </c>
      <c r="L67" s="5">
        <f>ARA!M36</f>
        <v>3219</v>
      </c>
      <c r="M67" s="16">
        <f t="shared" ref="M67:M84" si="12">SUM(D67:L67)</f>
        <v>163344</v>
      </c>
    </row>
    <row r="68" spans="1:13" x14ac:dyDescent="0.35">
      <c r="A68" s="157"/>
      <c r="B68" s="154" t="s">
        <v>44</v>
      </c>
      <c r="C68" s="154"/>
      <c r="D68" s="118">
        <f>AST!E36</f>
        <v>448</v>
      </c>
      <c r="E68" s="118">
        <f>AST!F36</f>
        <v>98416</v>
      </c>
      <c r="F68" s="118">
        <f>AST!G36</f>
        <v>4293</v>
      </c>
      <c r="G68" s="118">
        <f>AST!H36</f>
        <v>18290</v>
      </c>
      <c r="H68" s="118">
        <f>AST!I36</f>
        <v>5363</v>
      </c>
      <c r="I68" s="118">
        <f>AST!J36</f>
        <v>864</v>
      </c>
      <c r="J68" s="118">
        <f>AST!K36</f>
        <v>2013</v>
      </c>
      <c r="K68" s="118">
        <f>AST!L36</f>
        <v>1358</v>
      </c>
      <c r="L68" s="118">
        <f>AST!M36</f>
        <v>481</v>
      </c>
      <c r="M68" s="15">
        <f t="shared" si="12"/>
        <v>131526</v>
      </c>
    </row>
    <row r="69" spans="1:13" x14ac:dyDescent="0.35">
      <c r="A69" s="157"/>
      <c r="B69" s="153" t="s">
        <v>45</v>
      </c>
      <c r="C69" s="153"/>
      <c r="D69" s="5">
        <f>BAL!E36</f>
        <v>3419</v>
      </c>
      <c r="E69" s="5">
        <f>BAL!F36</f>
        <v>67513</v>
      </c>
      <c r="F69" s="5">
        <f>BAL!G36</f>
        <v>7026</v>
      </c>
      <c r="G69" s="5">
        <f>BAL!H36</f>
        <v>24566</v>
      </c>
      <c r="H69" s="5">
        <f>BAL!I36</f>
        <v>4256</v>
      </c>
      <c r="I69" s="5">
        <f>BAL!J36</f>
        <v>1151</v>
      </c>
      <c r="J69" s="5">
        <f>BAL!K36</f>
        <v>1387</v>
      </c>
      <c r="K69" s="5">
        <f>BAL!L36</f>
        <v>84</v>
      </c>
      <c r="L69" s="5">
        <f>BAL!M36</f>
        <v>127</v>
      </c>
      <c r="M69" s="16">
        <f t="shared" si="12"/>
        <v>109529</v>
      </c>
    </row>
    <row r="70" spans="1:13" x14ac:dyDescent="0.35">
      <c r="A70" s="157"/>
      <c r="B70" s="154" t="s">
        <v>46</v>
      </c>
      <c r="C70" s="154"/>
      <c r="D70" s="118">
        <f>CANA!E36</f>
        <v>2368</v>
      </c>
      <c r="E70" s="118">
        <f>CANA!F36</f>
        <v>144397</v>
      </c>
      <c r="F70" s="118">
        <f>CANA!G36</f>
        <v>6985</v>
      </c>
      <c r="G70" s="118">
        <f>CANA!H36</f>
        <v>45032</v>
      </c>
      <c r="H70" s="118">
        <f>CANA!I36</f>
        <v>7966</v>
      </c>
      <c r="I70" s="118">
        <f>CANA!J36</f>
        <v>1930</v>
      </c>
      <c r="J70" s="118">
        <f>CANA!K36</f>
        <v>2612</v>
      </c>
      <c r="K70" s="118">
        <f>CANA!L36</f>
        <v>41</v>
      </c>
      <c r="L70" s="118">
        <f>CANA!M36</f>
        <v>116</v>
      </c>
      <c r="M70" s="15">
        <f t="shared" si="12"/>
        <v>211447</v>
      </c>
    </row>
    <row r="71" spans="1:13" x14ac:dyDescent="0.35">
      <c r="A71" s="157"/>
      <c r="B71" s="153" t="s">
        <v>47</v>
      </c>
      <c r="C71" s="153"/>
      <c r="D71" s="5">
        <f>CANT!E36</f>
        <v>335</v>
      </c>
      <c r="E71" s="5">
        <f>CANT!F36</f>
        <v>52588</v>
      </c>
      <c r="F71" s="5">
        <f>CANT!G36</f>
        <v>2847</v>
      </c>
      <c r="G71" s="5">
        <f>CANT!H36</f>
        <v>11786</v>
      </c>
      <c r="H71" s="5">
        <f>CANT!I36</f>
        <v>2613</v>
      </c>
      <c r="I71" s="5">
        <f>CANT!J36</f>
        <v>391</v>
      </c>
      <c r="J71" s="5">
        <f>CANT!K36</f>
        <v>1461</v>
      </c>
      <c r="K71" s="5">
        <f>CANT!L36</f>
        <v>649</v>
      </c>
      <c r="L71" s="5">
        <f>CANT!M36</f>
        <v>237</v>
      </c>
      <c r="M71" s="16">
        <f t="shared" si="12"/>
        <v>72907</v>
      </c>
    </row>
    <row r="72" spans="1:13" x14ac:dyDescent="0.35">
      <c r="A72" s="157"/>
      <c r="B72" s="154" t="s">
        <v>48</v>
      </c>
      <c r="C72" s="154"/>
      <c r="D72" s="118">
        <f>CLM!E36</f>
        <v>1003</v>
      </c>
      <c r="E72" s="118">
        <f>CLM!F36</f>
        <v>148176</v>
      </c>
      <c r="F72" s="118">
        <f>CLM!G36</f>
        <v>5620</v>
      </c>
      <c r="G72" s="118">
        <f>CLM!H36</f>
        <v>46582</v>
      </c>
      <c r="H72" s="118">
        <f>CLM!I36</f>
        <v>14606</v>
      </c>
      <c r="I72" s="118">
        <f>CLM!J36</f>
        <v>1159</v>
      </c>
      <c r="J72" s="118">
        <f>CLM!K36</f>
        <v>11328</v>
      </c>
      <c r="K72" s="118">
        <f>CLM!L36</f>
        <v>9021</v>
      </c>
      <c r="L72" s="118">
        <f>CLM!M36</f>
        <v>6259</v>
      </c>
      <c r="M72" s="15">
        <f t="shared" si="12"/>
        <v>243754</v>
      </c>
    </row>
    <row r="73" spans="1:13" x14ac:dyDescent="0.35">
      <c r="A73" s="157"/>
      <c r="B73" s="153" t="s">
        <v>49</v>
      </c>
      <c r="C73" s="153"/>
      <c r="D73" s="5">
        <f>CYL!E36</f>
        <v>598</v>
      </c>
      <c r="E73" s="5">
        <f>CYL!F36</f>
        <v>166520</v>
      </c>
      <c r="F73" s="5">
        <f>CYL!G36</f>
        <v>6012</v>
      </c>
      <c r="G73" s="5">
        <f>CYL!H36</f>
        <v>37267</v>
      </c>
      <c r="H73" s="5">
        <f>CYL!I36</f>
        <v>13048</v>
      </c>
      <c r="I73" s="5">
        <f>CYL!J36</f>
        <v>1094</v>
      </c>
      <c r="J73" s="5">
        <f>CYL!K36</f>
        <v>7920</v>
      </c>
      <c r="K73" s="5">
        <f>CYL!L36</f>
        <v>6416</v>
      </c>
      <c r="L73" s="5">
        <f>CYL!M36</f>
        <v>5294</v>
      </c>
      <c r="M73" s="16">
        <f t="shared" si="12"/>
        <v>244169</v>
      </c>
    </row>
    <row r="74" spans="1:13" x14ac:dyDescent="0.35">
      <c r="A74" s="157"/>
      <c r="B74" s="154" t="s">
        <v>50</v>
      </c>
      <c r="C74" s="154"/>
      <c r="D74" s="118">
        <f>CAT!E36</f>
        <v>4339</v>
      </c>
      <c r="E74" s="118">
        <f>CAT!F36</f>
        <v>367449</v>
      </c>
      <c r="F74" s="118">
        <f>CAT!G36</f>
        <v>41232</v>
      </c>
      <c r="G74" s="118">
        <f>CAT!H36</f>
        <v>97760</v>
      </c>
      <c r="H74" s="118">
        <f>CAT!I36</f>
        <v>24881</v>
      </c>
      <c r="I74" s="118">
        <f>CAT!J36</f>
        <v>4270</v>
      </c>
      <c r="J74" s="118">
        <f>CAT!K36</f>
        <v>13885</v>
      </c>
      <c r="K74" s="118">
        <f>CAT!L36</f>
        <v>1694</v>
      </c>
      <c r="L74" s="118">
        <f>CAT!M36</f>
        <v>2379</v>
      </c>
      <c r="M74" s="15">
        <f t="shared" si="12"/>
        <v>557889</v>
      </c>
    </row>
    <row r="75" spans="1:13" x14ac:dyDescent="0.35">
      <c r="A75" s="157"/>
      <c r="B75" s="153" t="s">
        <v>51</v>
      </c>
      <c r="C75" s="153"/>
      <c r="D75" s="5">
        <f>'CEU '!E36</f>
        <v>69</v>
      </c>
      <c r="E75" s="5">
        <f>'CEU '!F36</f>
        <v>2798</v>
      </c>
      <c r="F75" s="5">
        <f>'CEU '!G36</f>
        <v>215</v>
      </c>
      <c r="G75" s="5">
        <f>'CEU '!H36</f>
        <v>502</v>
      </c>
      <c r="H75" s="5">
        <f>'CEU '!I36</f>
        <v>106</v>
      </c>
      <c r="I75" s="5">
        <f>'CEU '!J36</f>
        <v>15</v>
      </c>
      <c r="J75" s="5">
        <f>'CEU '!K36</f>
        <v>15</v>
      </c>
      <c r="K75" s="5">
        <f>'CEU '!L36</f>
        <v>0</v>
      </c>
      <c r="L75" s="5">
        <f>'CEU '!M36</f>
        <v>0</v>
      </c>
      <c r="M75" s="16">
        <f t="shared" si="12"/>
        <v>3720</v>
      </c>
    </row>
    <row r="76" spans="1:13" x14ac:dyDescent="0.35">
      <c r="A76" s="157"/>
      <c r="B76" s="154" t="s">
        <v>52</v>
      </c>
      <c r="C76" s="154"/>
      <c r="D76" s="118">
        <f>EXT!E36</f>
        <v>268</v>
      </c>
      <c r="E76" s="118">
        <f>EXT!F36</f>
        <v>77545</v>
      </c>
      <c r="F76" s="118">
        <f>EXT!G36</f>
        <v>2569</v>
      </c>
      <c r="G76" s="118">
        <f>EXT!H36</f>
        <v>22056</v>
      </c>
      <c r="H76" s="118">
        <f>EXT!I36</f>
        <v>4915</v>
      </c>
      <c r="I76" s="118">
        <f>EXT!J36</f>
        <v>545</v>
      </c>
      <c r="J76" s="118">
        <f>EXT!K36</f>
        <v>3655</v>
      </c>
      <c r="K76" s="118">
        <f>EXT!L36</f>
        <v>2368</v>
      </c>
      <c r="L76" s="118">
        <f>EXT!M36</f>
        <v>1222</v>
      </c>
      <c r="M76" s="15">
        <f t="shared" si="12"/>
        <v>115143</v>
      </c>
    </row>
    <row r="77" spans="1:13" x14ac:dyDescent="0.35">
      <c r="A77" s="157"/>
      <c r="B77" s="153" t="s">
        <v>53</v>
      </c>
      <c r="C77" s="153"/>
      <c r="D77" s="5">
        <f>GAL!E36</f>
        <v>741</v>
      </c>
      <c r="E77" s="5">
        <f>GAL!F36</f>
        <v>252903</v>
      </c>
      <c r="F77" s="5">
        <f>GAL!G36</f>
        <v>9520</v>
      </c>
      <c r="G77" s="5">
        <f>GAL!H36</f>
        <v>65797</v>
      </c>
      <c r="H77" s="5">
        <f>GAL!I36</f>
        <v>14670</v>
      </c>
      <c r="I77" s="5">
        <f>GAL!J36</f>
        <v>1673</v>
      </c>
      <c r="J77" s="5">
        <f>GAL!K36</f>
        <v>8047</v>
      </c>
      <c r="K77" s="5">
        <f>GAL!L36</f>
        <v>7658</v>
      </c>
      <c r="L77" s="5">
        <f>GAL!M36</f>
        <v>3603</v>
      </c>
      <c r="M77" s="16">
        <f t="shared" si="12"/>
        <v>364612</v>
      </c>
    </row>
    <row r="78" spans="1:13" x14ac:dyDescent="0.35">
      <c r="A78" s="157"/>
      <c r="B78" s="154" t="s">
        <v>54</v>
      </c>
      <c r="C78" s="154"/>
      <c r="D78" s="118">
        <f>MAD!E36</f>
        <v>5026</v>
      </c>
      <c r="E78" s="118">
        <f>MAD!F36</f>
        <v>317863</v>
      </c>
      <c r="F78" s="118">
        <f>MAD!G36</f>
        <v>16656</v>
      </c>
      <c r="G78" s="118">
        <f>MAD!H36</f>
        <v>44614</v>
      </c>
      <c r="H78" s="118">
        <f>MAD!I36</f>
        <v>9026</v>
      </c>
      <c r="I78" s="118">
        <f>MAD!J36</f>
        <v>2102</v>
      </c>
      <c r="J78" s="118">
        <f>MAD!K36</f>
        <v>4098</v>
      </c>
      <c r="K78" s="118">
        <f>MAD!L36</f>
        <v>273</v>
      </c>
      <c r="L78" s="118">
        <f>MAD!M36</f>
        <v>446</v>
      </c>
      <c r="M78" s="15">
        <f t="shared" si="12"/>
        <v>400104</v>
      </c>
    </row>
    <row r="79" spans="1:13" x14ac:dyDescent="0.35">
      <c r="A79" s="157"/>
      <c r="B79" s="153" t="s">
        <v>55</v>
      </c>
      <c r="C79" s="153"/>
      <c r="D79" s="5">
        <f>MEL!E36</f>
        <v>152</v>
      </c>
      <c r="E79" s="5">
        <f>MEL!F36</f>
        <v>7106</v>
      </c>
      <c r="F79" s="5">
        <f>MEL!G36</f>
        <v>338</v>
      </c>
      <c r="G79" s="5">
        <f>MEL!H36</f>
        <v>951</v>
      </c>
      <c r="H79" s="5">
        <f>MEL!I36</f>
        <v>147</v>
      </c>
      <c r="I79" s="5">
        <f>MEL!J36</f>
        <v>16</v>
      </c>
      <c r="J79" s="5">
        <f>MEL!K36</f>
        <v>4</v>
      </c>
      <c r="K79" s="5">
        <f>MEL!L36</f>
        <v>2</v>
      </c>
      <c r="L79" s="5">
        <f>MEL!M36</f>
        <v>15</v>
      </c>
      <c r="M79" s="16">
        <f t="shared" si="12"/>
        <v>8731</v>
      </c>
    </row>
    <row r="80" spans="1:13" x14ac:dyDescent="0.35">
      <c r="A80" s="157"/>
      <c r="B80" s="154" t="s">
        <v>60</v>
      </c>
      <c r="C80" s="154"/>
      <c r="D80" s="118">
        <f>MUR!E36</f>
        <v>352</v>
      </c>
      <c r="E80" s="118">
        <f>MUR!F36</f>
        <v>140388</v>
      </c>
      <c r="F80" s="118">
        <f>MUR!G36</f>
        <v>7624</v>
      </c>
      <c r="G80" s="118">
        <f>MUR!H36</f>
        <v>29405</v>
      </c>
      <c r="H80" s="118">
        <f>MUR!I36</f>
        <v>13424</v>
      </c>
      <c r="I80" s="118">
        <f>MUR!J36</f>
        <v>1080</v>
      </c>
      <c r="J80" s="118">
        <f>MUR!K36</f>
        <v>9976</v>
      </c>
      <c r="K80" s="118">
        <f>MUR!L36</f>
        <v>816</v>
      </c>
      <c r="L80" s="118">
        <f>MUR!M36</f>
        <v>349</v>
      </c>
      <c r="M80" s="15">
        <f t="shared" si="12"/>
        <v>203414</v>
      </c>
    </row>
    <row r="81" spans="1:13" x14ac:dyDescent="0.35">
      <c r="A81" s="157"/>
      <c r="B81" s="153" t="s">
        <v>56</v>
      </c>
      <c r="C81" s="153"/>
      <c r="D81" s="5">
        <f>NAV!E36</f>
        <v>160</v>
      </c>
      <c r="E81" s="5">
        <f>NAV!F36</f>
        <v>55126</v>
      </c>
      <c r="F81" s="5">
        <f>NAV!G36</f>
        <v>2121</v>
      </c>
      <c r="G81" s="5">
        <f>NAV!H36</f>
        <v>14009</v>
      </c>
      <c r="H81" s="5">
        <f>NAV!I36</f>
        <v>4594</v>
      </c>
      <c r="I81" s="5">
        <f>NAV!J36</f>
        <v>418</v>
      </c>
      <c r="J81" s="5">
        <f>NAV!K36</f>
        <v>4001</v>
      </c>
      <c r="K81" s="5">
        <f>NAV!L36</f>
        <v>1696</v>
      </c>
      <c r="L81" s="5">
        <f>NAV!M36</f>
        <v>805</v>
      </c>
      <c r="M81" s="16">
        <f t="shared" si="12"/>
        <v>82930</v>
      </c>
    </row>
    <row r="82" spans="1:13" x14ac:dyDescent="0.35">
      <c r="A82" s="157"/>
      <c r="B82" s="154" t="s">
        <v>57</v>
      </c>
      <c r="C82" s="154"/>
      <c r="D82" s="118">
        <f>PV!E36</f>
        <v>415</v>
      </c>
      <c r="E82" s="118">
        <f>PV!F36</f>
        <v>82617</v>
      </c>
      <c r="F82" s="118">
        <f>PV!G36</f>
        <v>4710</v>
      </c>
      <c r="G82" s="118">
        <f>PV!H36</f>
        <v>17513</v>
      </c>
      <c r="H82" s="118">
        <f>PV!I36</f>
        <v>3554</v>
      </c>
      <c r="I82" s="118">
        <f>PV!J36</f>
        <v>859</v>
      </c>
      <c r="J82" s="118">
        <f>PV!K36</f>
        <v>1616</v>
      </c>
      <c r="K82" s="118">
        <f>PV!L36</f>
        <v>235</v>
      </c>
      <c r="L82" s="118">
        <f>PV!M36</f>
        <v>230</v>
      </c>
      <c r="M82" s="15">
        <f t="shared" si="12"/>
        <v>111749</v>
      </c>
    </row>
    <row r="83" spans="1:13" x14ac:dyDescent="0.35">
      <c r="A83" s="157"/>
      <c r="B83" s="153" t="s">
        <v>58</v>
      </c>
      <c r="C83" s="153"/>
      <c r="D83" s="5">
        <f>RIO!E36</f>
        <v>255</v>
      </c>
      <c r="E83" s="5">
        <f>RIO!F36</f>
        <v>27866</v>
      </c>
      <c r="F83" s="5">
        <f>RIO!G36</f>
        <v>1236</v>
      </c>
      <c r="G83" s="5">
        <f>RIO!H36</f>
        <v>8752</v>
      </c>
      <c r="H83" s="5">
        <f>RIO!I36</f>
        <v>1739</v>
      </c>
      <c r="I83" s="5">
        <f>RIO!J36</f>
        <v>100</v>
      </c>
      <c r="J83" s="5">
        <f>RIO!K36</f>
        <v>1063</v>
      </c>
      <c r="K83" s="5">
        <f>RIO!L36</f>
        <v>1313</v>
      </c>
      <c r="L83" s="5">
        <f>RIO!M36</f>
        <v>835</v>
      </c>
      <c r="M83" s="16">
        <f t="shared" si="12"/>
        <v>43159</v>
      </c>
    </row>
    <row r="84" spans="1:13" x14ac:dyDescent="0.35">
      <c r="A84" s="157"/>
      <c r="B84" s="154" t="s">
        <v>59</v>
      </c>
      <c r="C84" s="154"/>
      <c r="D84" s="5">
        <f>VAL!E36</f>
        <v>206</v>
      </c>
      <c r="E84" s="5">
        <f>VAL!F36</f>
        <v>105675</v>
      </c>
      <c r="F84" s="5">
        <f>VAL!G36</f>
        <v>14736</v>
      </c>
      <c r="G84" s="5">
        <f>VAL!H36</f>
        <v>30390</v>
      </c>
      <c r="H84" s="5">
        <f>VAL!I36</f>
        <v>9142</v>
      </c>
      <c r="I84" s="5">
        <f>VAL!J36</f>
        <v>943</v>
      </c>
      <c r="J84" s="5">
        <f>VAL!K36</f>
        <v>4125</v>
      </c>
      <c r="K84" s="5">
        <f>VAL!L36</f>
        <v>855</v>
      </c>
      <c r="L84" s="5">
        <f>VAL!M36</f>
        <v>44186</v>
      </c>
      <c r="M84" s="15">
        <f t="shared" si="12"/>
        <v>210258</v>
      </c>
    </row>
    <row r="85" spans="1:13" x14ac:dyDescent="0.35">
      <c r="A85" s="158"/>
      <c r="B85" s="155" t="s">
        <v>8</v>
      </c>
      <c r="C85" s="155"/>
      <c r="D85" s="17">
        <f>SUM(D66:D84)</f>
        <v>23803</v>
      </c>
      <c r="E85" s="17">
        <f t="shared" ref="E85:M85" si="13">SUM(E66:E84)</f>
        <v>2739265</v>
      </c>
      <c r="F85" s="17">
        <f t="shared" si="13"/>
        <v>175372</v>
      </c>
      <c r="G85" s="17">
        <f t="shared" si="13"/>
        <v>669134</v>
      </c>
      <c r="H85" s="17">
        <f t="shared" si="13"/>
        <v>169567</v>
      </c>
      <c r="I85" s="17">
        <f t="shared" si="13"/>
        <v>23213</v>
      </c>
      <c r="J85" s="17">
        <f t="shared" si="13"/>
        <v>95769</v>
      </c>
      <c r="K85" s="17">
        <f t="shared" si="13"/>
        <v>43805</v>
      </c>
      <c r="L85" s="17">
        <f t="shared" si="13"/>
        <v>74121</v>
      </c>
      <c r="M85" s="17">
        <f t="shared" si="13"/>
        <v>4014049</v>
      </c>
    </row>
    <row r="86" spans="1:13" x14ac:dyDescent="0.35">
      <c r="A86" s="156" t="s">
        <v>62</v>
      </c>
      <c r="B86" s="154" t="s">
        <v>42</v>
      </c>
      <c r="C86" s="154"/>
      <c r="D86" s="118">
        <f>AND!E37</f>
        <v>295</v>
      </c>
      <c r="E86" s="118">
        <f>AND!F37</f>
        <v>43157</v>
      </c>
      <c r="F86" s="118">
        <f>AND!G37</f>
        <v>2305</v>
      </c>
      <c r="G86" s="118">
        <f>AND!H37</f>
        <v>11533</v>
      </c>
      <c r="H86" s="118">
        <f>AND!I37</f>
        <v>4147</v>
      </c>
      <c r="I86" s="118">
        <f>AND!J37</f>
        <v>484</v>
      </c>
      <c r="J86" s="118">
        <f>AND!K37</f>
        <v>3327</v>
      </c>
      <c r="K86" s="118">
        <f>AND!L37</f>
        <v>81</v>
      </c>
      <c r="L86" s="118">
        <f>AND!M37</f>
        <v>134</v>
      </c>
      <c r="M86" s="15">
        <f>SUM(D86:L86)</f>
        <v>65463</v>
      </c>
    </row>
    <row r="87" spans="1:13" x14ac:dyDescent="0.35">
      <c r="A87" s="157"/>
      <c r="B87" s="153" t="s">
        <v>43</v>
      </c>
      <c r="C87" s="153"/>
      <c r="D87" s="5">
        <f>ARA!E37</f>
        <v>38</v>
      </c>
      <c r="E87" s="5">
        <f>ARA!F37</f>
        <v>14236</v>
      </c>
      <c r="F87" s="5">
        <f>ARA!G37</f>
        <v>495</v>
      </c>
      <c r="G87" s="5">
        <f>ARA!H37</f>
        <v>4374</v>
      </c>
      <c r="H87" s="5">
        <f>ARA!I37</f>
        <v>1404</v>
      </c>
      <c r="I87" s="5">
        <f>ARA!J37</f>
        <v>163</v>
      </c>
      <c r="J87" s="5">
        <f>ARA!K37</f>
        <v>1684</v>
      </c>
      <c r="K87" s="5">
        <f>ARA!L37</f>
        <v>53</v>
      </c>
      <c r="L87" s="5">
        <f>ARA!M37</f>
        <v>73</v>
      </c>
      <c r="M87" s="16">
        <f t="shared" ref="M87:M104" si="14">SUM(D87:L87)</f>
        <v>22520</v>
      </c>
    </row>
    <row r="88" spans="1:13" x14ac:dyDescent="0.35">
      <c r="A88" s="157"/>
      <c r="B88" s="154" t="s">
        <v>44</v>
      </c>
      <c r="C88" s="154"/>
      <c r="D88" s="118">
        <f>AST!E37</f>
        <v>9</v>
      </c>
      <c r="E88" s="118">
        <f>AST!F37</f>
        <v>6189</v>
      </c>
      <c r="F88" s="118">
        <f>AST!G37</f>
        <v>206</v>
      </c>
      <c r="G88" s="118">
        <f>AST!H37</f>
        <v>1562</v>
      </c>
      <c r="H88" s="118">
        <f>AST!I37</f>
        <v>672</v>
      </c>
      <c r="I88" s="118">
        <f>AST!J37</f>
        <v>126</v>
      </c>
      <c r="J88" s="118">
        <f>AST!K37</f>
        <v>362</v>
      </c>
      <c r="K88" s="118">
        <f>AST!L37</f>
        <v>7</v>
      </c>
      <c r="L88" s="118">
        <f>AST!M37</f>
        <v>7</v>
      </c>
      <c r="M88" s="15">
        <f t="shared" si="14"/>
        <v>9140</v>
      </c>
    </row>
    <row r="89" spans="1:13" x14ac:dyDescent="0.35">
      <c r="A89" s="157"/>
      <c r="B89" s="153" t="s">
        <v>45</v>
      </c>
      <c r="C89" s="153"/>
      <c r="D89" s="5">
        <f>BAL!E37</f>
        <v>572</v>
      </c>
      <c r="E89" s="5">
        <f>BAL!F37</f>
        <v>10341</v>
      </c>
      <c r="F89" s="5">
        <f>BAL!G37</f>
        <v>811</v>
      </c>
      <c r="G89" s="5">
        <f>BAL!H37</f>
        <v>3927</v>
      </c>
      <c r="H89" s="5">
        <f>BAL!I37</f>
        <v>1105</v>
      </c>
      <c r="I89" s="5">
        <f>BAL!J37</f>
        <v>236</v>
      </c>
      <c r="J89" s="5">
        <f>BAL!K37</f>
        <v>443</v>
      </c>
      <c r="K89" s="5">
        <f>BAL!L37</f>
        <v>1</v>
      </c>
      <c r="L89" s="5">
        <f>BAL!M37</f>
        <v>8</v>
      </c>
      <c r="M89" s="16">
        <f t="shared" si="14"/>
        <v>17444</v>
      </c>
    </row>
    <row r="90" spans="1:13" x14ac:dyDescent="0.35">
      <c r="A90" s="157"/>
      <c r="B90" s="154" t="s">
        <v>46</v>
      </c>
      <c r="C90" s="154"/>
      <c r="D90" s="118">
        <f>CANA!E37</f>
        <v>209</v>
      </c>
      <c r="E90" s="118">
        <f>CANA!F37</f>
        <v>24380</v>
      </c>
      <c r="F90" s="118">
        <f>CANA!G37</f>
        <v>686</v>
      </c>
      <c r="G90" s="118">
        <f>CANA!H37</f>
        <v>5498</v>
      </c>
      <c r="H90" s="118">
        <f>CANA!I37</f>
        <v>1696</v>
      </c>
      <c r="I90" s="118">
        <f>CANA!J37</f>
        <v>321</v>
      </c>
      <c r="J90" s="118">
        <f>CANA!K37</f>
        <v>716</v>
      </c>
      <c r="K90" s="118">
        <f>CANA!L37</f>
        <v>1</v>
      </c>
      <c r="L90" s="118">
        <f>CANA!M37</f>
        <v>8</v>
      </c>
      <c r="M90" s="15">
        <f t="shared" si="14"/>
        <v>33515</v>
      </c>
    </row>
    <row r="91" spans="1:13" x14ac:dyDescent="0.35">
      <c r="A91" s="157"/>
      <c r="B91" s="153" t="s">
        <v>47</v>
      </c>
      <c r="C91" s="153"/>
      <c r="D91" s="5">
        <f>CANT!E37</f>
        <v>58</v>
      </c>
      <c r="E91" s="5">
        <f>CANT!F37</f>
        <v>7646</v>
      </c>
      <c r="F91" s="5">
        <f>CANT!G37</f>
        <v>461</v>
      </c>
      <c r="G91" s="5">
        <f>CANT!H37</f>
        <v>1952</v>
      </c>
      <c r="H91" s="5">
        <f>CANT!I37</f>
        <v>509</v>
      </c>
      <c r="I91" s="5">
        <f>CANT!J37</f>
        <v>75</v>
      </c>
      <c r="J91" s="5">
        <f>CANT!K37</f>
        <v>441</v>
      </c>
      <c r="K91" s="5">
        <f>CANT!L37</f>
        <v>18</v>
      </c>
      <c r="L91" s="5">
        <f>CANT!M37</f>
        <v>6</v>
      </c>
      <c r="M91" s="16">
        <f t="shared" si="14"/>
        <v>11166</v>
      </c>
    </row>
    <row r="92" spans="1:13" x14ac:dyDescent="0.35">
      <c r="A92" s="157"/>
      <c r="B92" s="154" t="s">
        <v>48</v>
      </c>
      <c r="C92" s="154"/>
      <c r="D92" s="118">
        <f>CLM!E37</f>
        <v>111</v>
      </c>
      <c r="E92" s="118">
        <f>CLM!F37</f>
        <v>18255</v>
      </c>
      <c r="F92" s="118">
        <f>CLM!G37</f>
        <v>578</v>
      </c>
      <c r="G92" s="118">
        <f>CLM!H37</f>
        <v>5841</v>
      </c>
      <c r="H92" s="118">
        <f>CLM!I37</f>
        <v>2074</v>
      </c>
      <c r="I92" s="118">
        <f>CLM!J37</f>
        <v>172</v>
      </c>
      <c r="J92" s="118">
        <f>CLM!K37</f>
        <v>2972</v>
      </c>
      <c r="K92" s="118">
        <f>CLM!L37</f>
        <v>78</v>
      </c>
      <c r="L92" s="118">
        <f>CLM!M37</f>
        <v>92</v>
      </c>
      <c r="M92" s="15">
        <f t="shared" si="14"/>
        <v>30173</v>
      </c>
    </row>
    <row r="93" spans="1:13" x14ac:dyDescent="0.35">
      <c r="A93" s="157"/>
      <c r="B93" s="153" t="s">
        <v>49</v>
      </c>
      <c r="C93" s="153"/>
      <c r="D93" s="5">
        <f>CYL!E37</f>
        <v>32</v>
      </c>
      <c r="E93" s="5">
        <f>CYL!F37</f>
        <v>9342</v>
      </c>
      <c r="F93" s="5">
        <f>CYL!G37</f>
        <v>431</v>
      </c>
      <c r="G93" s="5">
        <f>CYL!H37</f>
        <v>2074</v>
      </c>
      <c r="H93" s="5">
        <f>CYL!I37</f>
        <v>781</v>
      </c>
      <c r="I93" s="5">
        <f>CYL!J37</f>
        <v>85</v>
      </c>
      <c r="J93" s="5">
        <f>CYL!K37</f>
        <v>813</v>
      </c>
      <c r="K93" s="5">
        <f>CYL!L37</f>
        <v>39</v>
      </c>
      <c r="L93" s="5">
        <f>CYL!M37</f>
        <v>29</v>
      </c>
      <c r="M93" s="16">
        <f t="shared" si="14"/>
        <v>13626</v>
      </c>
    </row>
    <row r="94" spans="1:13" x14ac:dyDescent="0.35">
      <c r="A94" s="157"/>
      <c r="B94" s="154" t="s">
        <v>50</v>
      </c>
      <c r="C94" s="154"/>
      <c r="D94" s="118">
        <f>CAT!E37</f>
        <v>193</v>
      </c>
      <c r="E94" s="118">
        <f>CAT!F37</f>
        <v>22175</v>
      </c>
      <c r="F94" s="118">
        <f>CAT!G37</f>
        <v>1488</v>
      </c>
      <c r="G94" s="118">
        <f>CAT!H37</f>
        <v>6447</v>
      </c>
      <c r="H94" s="118">
        <f>CAT!I37</f>
        <v>2309</v>
      </c>
      <c r="I94" s="118">
        <f>CAT!J37</f>
        <v>433</v>
      </c>
      <c r="J94" s="118">
        <f>CAT!K37</f>
        <v>2014</v>
      </c>
      <c r="K94" s="118">
        <f>CAT!L37</f>
        <v>12</v>
      </c>
      <c r="L94" s="118">
        <f>CAT!M37</f>
        <v>69</v>
      </c>
      <c r="M94" s="15">
        <f t="shared" si="14"/>
        <v>35140</v>
      </c>
    </row>
    <row r="95" spans="1:13" x14ac:dyDescent="0.35">
      <c r="A95" s="157"/>
      <c r="B95" s="153" t="s">
        <v>51</v>
      </c>
      <c r="C95" s="153"/>
      <c r="D95" s="5">
        <f>'CEU '!E37</f>
        <v>9</v>
      </c>
      <c r="E95" s="5">
        <f>'CEU '!F37</f>
        <v>688</v>
      </c>
      <c r="F95" s="5">
        <f>'CEU '!G37</f>
        <v>9</v>
      </c>
      <c r="G95" s="5">
        <f>'CEU '!H37</f>
        <v>116</v>
      </c>
      <c r="H95" s="5">
        <f>'CEU '!I37</f>
        <v>13</v>
      </c>
      <c r="I95" s="5">
        <f>'CEU '!J37</f>
        <v>2</v>
      </c>
      <c r="J95" s="5">
        <f>'CEU '!K37</f>
        <v>7</v>
      </c>
      <c r="K95" s="5">
        <f>'CEU '!L37</f>
        <v>0</v>
      </c>
      <c r="L95" s="5">
        <f>'CEU '!M37</f>
        <v>0</v>
      </c>
      <c r="M95" s="16">
        <f t="shared" si="14"/>
        <v>844</v>
      </c>
    </row>
    <row r="96" spans="1:13" x14ac:dyDescent="0.35">
      <c r="A96" s="157"/>
      <c r="B96" s="154" t="s">
        <v>52</v>
      </c>
      <c r="C96" s="154"/>
      <c r="D96" s="118">
        <f>EXT!E37</f>
        <v>13</v>
      </c>
      <c r="E96" s="118">
        <f>EXT!F37</f>
        <v>5927</v>
      </c>
      <c r="F96" s="118">
        <f>EXT!G37</f>
        <v>214</v>
      </c>
      <c r="G96" s="118">
        <f>EXT!H37</f>
        <v>1936</v>
      </c>
      <c r="H96" s="118">
        <f>EXT!I37</f>
        <v>588</v>
      </c>
      <c r="I96" s="118">
        <f>EXT!J37</f>
        <v>50</v>
      </c>
      <c r="J96" s="118">
        <f>EXT!K37</f>
        <v>705</v>
      </c>
      <c r="K96" s="118">
        <f>EXT!L37</f>
        <v>43</v>
      </c>
      <c r="L96" s="118">
        <f>EXT!M37</f>
        <v>42</v>
      </c>
      <c r="M96" s="15">
        <f t="shared" si="14"/>
        <v>9518</v>
      </c>
    </row>
    <row r="97" spans="1:13" x14ac:dyDescent="0.35">
      <c r="A97" s="157"/>
      <c r="B97" s="153" t="s">
        <v>53</v>
      </c>
      <c r="C97" s="153"/>
      <c r="D97" s="118">
        <f>GAL!E37</f>
        <v>50</v>
      </c>
      <c r="E97" s="118">
        <f>GAL!F37</f>
        <v>28867</v>
      </c>
      <c r="F97" s="118">
        <f>GAL!G37</f>
        <v>1041</v>
      </c>
      <c r="G97" s="118">
        <f>GAL!H37</f>
        <v>8311</v>
      </c>
      <c r="H97" s="118">
        <f>GAL!I37</f>
        <v>2001</v>
      </c>
      <c r="I97" s="118">
        <f>GAL!J37</f>
        <v>225</v>
      </c>
      <c r="J97" s="118">
        <f>GAL!K37</f>
        <v>1829</v>
      </c>
      <c r="K97" s="118">
        <f>GAL!L37</f>
        <v>125</v>
      </c>
      <c r="L97" s="118">
        <f>GAL!M37</f>
        <v>126</v>
      </c>
      <c r="M97" s="16">
        <f t="shared" si="14"/>
        <v>42575</v>
      </c>
    </row>
    <row r="98" spans="1:13" x14ac:dyDescent="0.35">
      <c r="A98" s="157"/>
      <c r="B98" s="154" t="s">
        <v>54</v>
      </c>
      <c r="C98" s="154"/>
      <c r="D98" s="118">
        <f>MAD!E37</f>
        <v>276</v>
      </c>
      <c r="E98" s="118">
        <f>MAD!F37</f>
        <v>19320</v>
      </c>
      <c r="F98" s="118">
        <f>MAD!G37</f>
        <v>838</v>
      </c>
      <c r="G98" s="118">
        <f>MAD!H37</f>
        <v>3193</v>
      </c>
      <c r="H98" s="118">
        <f>MAD!I37</f>
        <v>1016</v>
      </c>
      <c r="I98" s="118">
        <f>MAD!J37</f>
        <v>134</v>
      </c>
      <c r="J98" s="118">
        <f>MAD!K37</f>
        <v>658</v>
      </c>
      <c r="K98" s="118">
        <f>MAD!L37</f>
        <v>1</v>
      </c>
      <c r="L98" s="118">
        <f>MAD!M37</f>
        <v>17</v>
      </c>
      <c r="M98" s="15">
        <f t="shared" si="14"/>
        <v>25453</v>
      </c>
    </row>
    <row r="99" spans="1:13" x14ac:dyDescent="0.35">
      <c r="A99" s="157"/>
      <c r="B99" s="153" t="s">
        <v>55</v>
      </c>
      <c r="C99" s="153"/>
      <c r="D99" s="5">
        <f>MEL!E37</f>
        <v>19</v>
      </c>
      <c r="E99" s="5">
        <f>MEL!F37</f>
        <v>858</v>
      </c>
      <c r="F99" s="5">
        <f>MEL!G37</f>
        <v>12</v>
      </c>
      <c r="G99" s="5">
        <f>MEL!H37</f>
        <v>156</v>
      </c>
      <c r="H99" s="5">
        <f>MEL!I37</f>
        <v>31</v>
      </c>
      <c r="I99" s="5">
        <f>MEL!J37</f>
        <v>0</v>
      </c>
      <c r="J99" s="5">
        <f>MEL!K37</f>
        <v>0</v>
      </c>
      <c r="K99" s="5">
        <f>MEL!L37</f>
        <v>0</v>
      </c>
      <c r="L99" s="5">
        <f>MEL!M37</f>
        <v>3</v>
      </c>
      <c r="M99" s="16">
        <f t="shared" si="14"/>
        <v>1079</v>
      </c>
    </row>
    <row r="100" spans="1:13" x14ac:dyDescent="0.35">
      <c r="A100" s="157"/>
      <c r="B100" s="154" t="s">
        <v>60</v>
      </c>
      <c r="C100" s="154"/>
      <c r="D100" s="118">
        <f>MUR!E37</f>
        <v>36</v>
      </c>
      <c r="E100" s="118">
        <f>MUR!F37</f>
        <v>12460</v>
      </c>
      <c r="F100" s="118">
        <f>MUR!G37</f>
        <v>527</v>
      </c>
      <c r="G100" s="118">
        <f>MUR!H37</f>
        <v>2935</v>
      </c>
      <c r="H100" s="118">
        <f>MUR!I37</f>
        <v>1396</v>
      </c>
      <c r="I100" s="118">
        <f>MUR!J37</f>
        <v>117</v>
      </c>
      <c r="J100" s="118">
        <f>MUR!K37</f>
        <v>1675</v>
      </c>
      <c r="K100" s="118">
        <f>MUR!L37</f>
        <v>4</v>
      </c>
      <c r="L100" s="118">
        <f>MUR!M37</f>
        <v>5</v>
      </c>
      <c r="M100" s="15">
        <f t="shared" si="14"/>
        <v>19155</v>
      </c>
    </row>
    <row r="101" spans="1:13" x14ac:dyDescent="0.35">
      <c r="A101" s="157"/>
      <c r="B101" s="153" t="s">
        <v>56</v>
      </c>
      <c r="C101" s="153"/>
      <c r="D101" s="5">
        <f>NAV!E37</f>
        <v>42</v>
      </c>
      <c r="E101" s="5">
        <f>NAV!F37</f>
        <v>21229</v>
      </c>
      <c r="F101" s="5">
        <f>NAV!G37</f>
        <v>763</v>
      </c>
      <c r="G101" s="5">
        <f>NAV!H37</f>
        <v>4736</v>
      </c>
      <c r="H101" s="5">
        <f>NAV!I37</f>
        <v>1932</v>
      </c>
      <c r="I101" s="5">
        <f>NAV!J37</f>
        <v>105</v>
      </c>
      <c r="J101" s="5">
        <f>NAV!K37</f>
        <v>1909</v>
      </c>
      <c r="K101" s="5">
        <f>NAV!L37</f>
        <v>176</v>
      </c>
      <c r="L101" s="5">
        <f>NAV!M37</f>
        <v>187</v>
      </c>
      <c r="M101" s="16">
        <f t="shared" si="14"/>
        <v>31079</v>
      </c>
    </row>
    <row r="102" spans="1:13" x14ac:dyDescent="0.35">
      <c r="A102" s="157"/>
      <c r="B102" s="154" t="s">
        <v>57</v>
      </c>
      <c r="C102" s="154"/>
      <c r="D102" s="118">
        <f>PV!E37</f>
        <v>13</v>
      </c>
      <c r="E102" s="118">
        <f>PV!F37</f>
        <v>4251</v>
      </c>
      <c r="F102" s="118">
        <f>PV!G37</f>
        <v>221</v>
      </c>
      <c r="G102" s="118">
        <f>PV!H37</f>
        <v>1116</v>
      </c>
      <c r="H102" s="118">
        <f>PV!I37</f>
        <v>272</v>
      </c>
      <c r="I102" s="118">
        <f>PV!J37</f>
        <v>29</v>
      </c>
      <c r="J102" s="118">
        <f>PV!K37</f>
        <v>184</v>
      </c>
      <c r="K102" s="118">
        <f>PV!L37</f>
        <v>7</v>
      </c>
      <c r="L102" s="118">
        <f>PV!M37</f>
        <v>3</v>
      </c>
      <c r="M102" s="15">
        <f t="shared" si="14"/>
        <v>6096</v>
      </c>
    </row>
    <row r="103" spans="1:13" x14ac:dyDescent="0.35">
      <c r="A103" s="157"/>
      <c r="B103" s="153" t="s">
        <v>58</v>
      </c>
      <c r="C103" s="153"/>
      <c r="D103" s="5">
        <f>RIO!E37</f>
        <v>28</v>
      </c>
      <c r="E103" s="5">
        <f>RIO!F37</f>
        <v>2911</v>
      </c>
      <c r="F103" s="5">
        <f>RIO!G37</f>
        <v>110</v>
      </c>
      <c r="G103" s="5">
        <f>RIO!H37</f>
        <v>955</v>
      </c>
      <c r="H103" s="5">
        <f>RIO!I37</f>
        <v>188</v>
      </c>
      <c r="I103" s="5">
        <f>RIO!J37</f>
        <v>8</v>
      </c>
      <c r="J103" s="5">
        <f>RIO!K37</f>
        <v>138</v>
      </c>
      <c r="K103" s="5">
        <f>RIO!L37</f>
        <v>7</v>
      </c>
      <c r="L103" s="5">
        <f>RIO!M37</f>
        <v>7</v>
      </c>
      <c r="M103" s="16">
        <f t="shared" si="14"/>
        <v>4352</v>
      </c>
    </row>
    <row r="104" spans="1:13" x14ac:dyDescent="0.35">
      <c r="A104" s="157"/>
      <c r="B104" s="154" t="s">
        <v>59</v>
      </c>
      <c r="C104" s="154"/>
      <c r="D104" s="118">
        <f>VAL!E37</f>
        <v>17</v>
      </c>
      <c r="E104" s="118">
        <f>VAL!F37</f>
        <v>9490</v>
      </c>
      <c r="F104" s="118">
        <f>VAL!G37</f>
        <v>904</v>
      </c>
      <c r="G104" s="118">
        <f>VAL!H37</f>
        <v>2683</v>
      </c>
      <c r="H104" s="118">
        <f>VAL!I37</f>
        <v>874</v>
      </c>
      <c r="I104" s="118">
        <f>VAL!J37</f>
        <v>123</v>
      </c>
      <c r="J104" s="118">
        <f>VAL!K37</f>
        <v>735</v>
      </c>
      <c r="K104" s="118">
        <f>VAL!L37</f>
        <v>7</v>
      </c>
      <c r="L104" s="118">
        <f>VAL!M37</f>
        <v>2232</v>
      </c>
      <c r="M104" s="15">
        <f t="shared" si="14"/>
        <v>17065</v>
      </c>
    </row>
    <row r="105" spans="1:13" x14ac:dyDescent="0.35">
      <c r="A105" s="158"/>
      <c r="B105" s="155" t="s">
        <v>8</v>
      </c>
      <c r="C105" s="155"/>
      <c r="D105" s="17">
        <f>SUM(D86:D104)</f>
        <v>2020</v>
      </c>
      <c r="E105" s="17">
        <f t="shared" ref="E105:M105" si="15">SUM(E86:E104)</f>
        <v>261722</v>
      </c>
      <c r="F105" s="17">
        <f t="shared" si="15"/>
        <v>12100</v>
      </c>
      <c r="G105" s="17">
        <f t="shared" si="15"/>
        <v>69345</v>
      </c>
      <c r="H105" s="17">
        <f t="shared" si="15"/>
        <v>23008</v>
      </c>
      <c r="I105" s="17">
        <f t="shared" si="15"/>
        <v>2888</v>
      </c>
      <c r="J105" s="17">
        <f t="shared" si="15"/>
        <v>20612</v>
      </c>
      <c r="K105" s="17">
        <f t="shared" si="15"/>
        <v>660</v>
      </c>
      <c r="L105" s="17">
        <f t="shared" si="15"/>
        <v>3048</v>
      </c>
      <c r="M105" s="17">
        <f t="shared" si="15"/>
        <v>395403</v>
      </c>
    </row>
  </sheetData>
  <customSheetViews>
    <customSheetView guid="{63A9D80A-8E4A-4F33-B584-5ACED899AD49}" scale="80" showGridLines="0" showRuler="0" topLeftCell="A58">
      <selection activeCell="A62" sqref="A62:M62"/>
      <pageMargins left="0.7" right="1.0416666666666666E-2" top="1.1770833333333333" bottom="0.75" header="4.1666666666666664E-2" footer="0.3"/>
      <printOptions gridLines="1"/>
      <pageSetup paperSize="9" orientation="portrait" r:id="rId1"/>
      <headerFooter differentFirst="1">
        <oddHeader>&amp;R&amp;G</oddHeader>
      </headerFooter>
    </customSheetView>
  </customSheetViews>
  <mergeCells count="94">
    <mergeCell ref="H56:M61"/>
    <mergeCell ref="B26:C26"/>
    <mergeCell ref="B27:C27"/>
    <mergeCell ref="B51:C51"/>
    <mergeCell ref="A8:M8"/>
    <mergeCell ref="B40:C40"/>
    <mergeCell ref="B41:C41"/>
    <mergeCell ref="B42:C42"/>
    <mergeCell ref="B43:C43"/>
    <mergeCell ref="B44:C44"/>
    <mergeCell ref="B50:C50"/>
    <mergeCell ref="B46:C46"/>
    <mergeCell ref="B47:C47"/>
    <mergeCell ref="B48:C48"/>
    <mergeCell ref="B49:C49"/>
    <mergeCell ref="B45:C45"/>
    <mergeCell ref="H1:M6"/>
    <mergeCell ref="A9:C11"/>
    <mergeCell ref="D9:M9"/>
    <mergeCell ref="D11:M11"/>
    <mergeCell ref="B12:C12"/>
    <mergeCell ref="B28:C28"/>
    <mergeCell ref="B29:C29"/>
    <mergeCell ref="A32:A51"/>
    <mergeCell ref="B32:C32"/>
    <mergeCell ref="B33:C33"/>
    <mergeCell ref="B34:C34"/>
    <mergeCell ref="B35:C35"/>
    <mergeCell ref="B36:C36"/>
    <mergeCell ref="B37:C37"/>
    <mergeCell ref="B38:C38"/>
    <mergeCell ref="B17:C17"/>
    <mergeCell ref="B20:C20"/>
    <mergeCell ref="B21:C21"/>
    <mergeCell ref="B22:C22"/>
    <mergeCell ref="B23:C23"/>
    <mergeCell ref="B24:C24"/>
    <mergeCell ref="A62:M62"/>
    <mergeCell ref="A63:C65"/>
    <mergeCell ref="D63:M63"/>
    <mergeCell ref="D65:M65"/>
    <mergeCell ref="B39:C39"/>
    <mergeCell ref="B30:C30"/>
    <mergeCell ref="B31:C31"/>
    <mergeCell ref="A12:A31"/>
    <mergeCell ref="B18:C18"/>
    <mergeCell ref="B19:C19"/>
    <mergeCell ref="B13:C13"/>
    <mergeCell ref="B25:C25"/>
    <mergeCell ref="B14:C14"/>
    <mergeCell ref="B15:C15"/>
    <mergeCell ref="B16:C16"/>
    <mergeCell ref="A66:A8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A86:A10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</mergeCells>
  <printOptions gridLines="1"/>
  <pageMargins left="0.70866141732283472" right="0" top="1.1811023622047245" bottom="0.74803149606299213" header="3.937007874015748E-2" footer="0.31496062992125984"/>
  <pageSetup paperSize="9" scale="28" orientation="landscape" r:id="rId2"/>
  <headerFooter differentFirst="1">
    <oddHeader>&amp;R&amp;G</oddHead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N38"/>
  <sheetViews>
    <sheetView showGridLines="0" showRuler="0" zoomScale="70" zoomScaleNormal="70" workbookViewId="0">
      <selection activeCell="I1" sqref="I1:N6"/>
    </sheetView>
  </sheetViews>
  <sheetFormatPr baseColWidth="10" defaultRowHeight="14.5" x14ac:dyDescent="0.35"/>
  <cols>
    <col min="3" max="3" width="12.453125" customWidth="1"/>
    <col min="4" max="4" width="3.54296875" bestFit="1" customWidth="1"/>
    <col min="6" max="6" width="12.7265625" bestFit="1" customWidth="1"/>
  </cols>
  <sheetData>
    <row r="1" spans="1:14" x14ac:dyDescent="0.35">
      <c r="I1" s="137" t="s">
        <v>82</v>
      </c>
      <c r="J1" s="138"/>
      <c r="K1" s="138"/>
      <c r="L1" s="138"/>
      <c r="M1" s="138"/>
      <c r="N1" s="138"/>
    </row>
    <row r="2" spans="1:14" x14ac:dyDescent="0.35">
      <c r="I2" s="138"/>
      <c r="J2" s="138"/>
      <c r="K2" s="138"/>
      <c r="L2" s="138"/>
      <c r="M2" s="138"/>
      <c r="N2" s="138"/>
    </row>
    <row r="3" spans="1:14" x14ac:dyDescent="0.35">
      <c r="I3" s="138"/>
      <c r="J3" s="138"/>
      <c r="K3" s="138"/>
      <c r="L3" s="138"/>
      <c r="M3" s="138"/>
      <c r="N3" s="138"/>
    </row>
    <row r="4" spans="1:14" x14ac:dyDescent="0.35">
      <c r="I4" s="138"/>
      <c r="J4" s="138"/>
      <c r="K4" s="138"/>
      <c r="L4" s="138"/>
      <c r="M4" s="138"/>
      <c r="N4" s="138"/>
    </row>
    <row r="5" spans="1:14" x14ac:dyDescent="0.35">
      <c r="I5" s="138"/>
      <c r="J5" s="138"/>
      <c r="K5" s="138"/>
      <c r="L5" s="138"/>
      <c r="M5" s="138"/>
      <c r="N5" s="138"/>
    </row>
    <row r="6" spans="1:14" x14ac:dyDescent="0.35">
      <c r="I6" s="138"/>
      <c r="J6" s="138"/>
      <c r="K6" s="138"/>
      <c r="L6" s="138"/>
      <c r="M6" s="138"/>
      <c r="N6" s="138"/>
    </row>
    <row r="8" spans="1:14" ht="15" customHeight="1" x14ac:dyDescent="0.35">
      <c r="A8" s="142" t="s">
        <v>41</v>
      </c>
      <c r="B8" s="143"/>
      <c r="C8" s="143"/>
      <c r="D8" s="144"/>
      <c r="E8" s="139" t="s">
        <v>0</v>
      </c>
      <c r="F8" s="139"/>
      <c r="G8" s="139"/>
      <c r="H8" s="139"/>
      <c r="I8" s="139"/>
      <c r="J8" s="139"/>
      <c r="K8" s="139"/>
      <c r="L8" s="139"/>
      <c r="M8" s="139"/>
      <c r="N8" s="139"/>
    </row>
    <row r="9" spans="1:14" ht="21" x14ac:dyDescent="0.35">
      <c r="A9" s="145"/>
      <c r="B9" s="146"/>
      <c r="C9" s="146"/>
      <c r="D9" s="147"/>
      <c r="E9" s="49" t="str">
        <f>+AND!E9</f>
        <v>M1 ambul. y taxis</v>
      </c>
      <c r="F9" s="49" t="str">
        <f>+AND!F9</f>
        <v>Resto M1</v>
      </c>
      <c r="G9" s="49" t="str">
        <f>+AND!G9</f>
        <v>L y Quads</v>
      </c>
      <c r="H9" s="49" t="str">
        <f>+AND!H9</f>
        <v>N1</v>
      </c>
      <c r="I9" s="49" t="str">
        <f>+AND!I9</f>
        <v>N2 y N3</v>
      </c>
      <c r="J9" s="49" t="str">
        <f>+AND!J9</f>
        <v>M2 y M3</v>
      </c>
      <c r="K9" s="49" t="str">
        <f>+AND!K9</f>
        <v>O</v>
      </c>
      <c r="L9" s="49" t="str">
        <f>+AND!L9</f>
        <v>T</v>
      </c>
      <c r="M9" s="49" t="str">
        <f>+AND!M9</f>
        <v>Resto</v>
      </c>
      <c r="N9" s="50" t="str">
        <f>+AND!N9</f>
        <v>TOTAL</v>
      </c>
    </row>
    <row r="10" spans="1:14" ht="15" customHeight="1" x14ac:dyDescent="0.35">
      <c r="A10" s="148"/>
      <c r="B10" s="149"/>
      <c r="C10" s="149"/>
      <c r="D10" s="150"/>
      <c r="E10" s="139" t="s">
        <v>9</v>
      </c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x14ac:dyDescent="0.35">
      <c r="A11" s="122" t="s">
        <v>12</v>
      </c>
      <c r="B11" s="122"/>
      <c r="C11" s="123"/>
      <c r="D11" s="14" t="s">
        <v>15</v>
      </c>
      <c r="E11" s="19">
        <v>61</v>
      </c>
      <c r="F11" s="19">
        <v>45473</v>
      </c>
      <c r="G11" s="19">
        <v>680</v>
      </c>
      <c r="H11" s="19">
        <v>9763</v>
      </c>
      <c r="I11" s="19">
        <v>2249</v>
      </c>
      <c r="J11" s="19">
        <v>160</v>
      </c>
      <c r="K11" s="19">
        <v>729</v>
      </c>
      <c r="L11" s="19">
        <v>818</v>
      </c>
      <c r="M11" s="19">
        <v>350</v>
      </c>
      <c r="N11" s="3">
        <f>SUM(E11:M11)</f>
        <v>60283</v>
      </c>
    </row>
    <row r="12" spans="1:14" x14ac:dyDescent="0.35">
      <c r="A12" s="120" t="s">
        <v>13</v>
      </c>
      <c r="B12" s="120"/>
      <c r="C12" s="121"/>
      <c r="D12" s="11" t="s">
        <v>14</v>
      </c>
      <c r="E12" s="20">
        <v>8</v>
      </c>
      <c r="F12" s="20">
        <v>1240</v>
      </c>
      <c r="G12" s="20">
        <v>172</v>
      </c>
      <c r="H12" s="20">
        <v>285</v>
      </c>
      <c r="I12" s="20">
        <v>166</v>
      </c>
      <c r="J12" s="20">
        <v>10</v>
      </c>
      <c r="K12" s="20">
        <v>88</v>
      </c>
      <c r="L12" s="20">
        <v>48</v>
      </c>
      <c r="M12" s="20">
        <v>57</v>
      </c>
      <c r="N12" s="4">
        <f t="shared" ref="N12:N30" si="0">SUM(E12:M12)</f>
        <v>2074</v>
      </c>
    </row>
    <row r="13" spans="1:14" x14ac:dyDescent="0.35">
      <c r="A13" s="122" t="s">
        <v>16</v>
      </c>
      <c r="B13" s="122"/>
      <c r="C13" s="123"/>
      <c r="D13" s="10" t="s">
        <v>15</v>
      </c>
      <c r="E13" s="19">
        <v>309</v>
      </c>
      <c r="F13" s="19">
        <v>74338</v>
      </c>
      <c r="G13" s="19">
        <v>1046</v>
      </c>
      <c r="H13" s="19">
        <v>31820</v>
      </c>
      <c r="I13" s="19">
        <v>13601</v>
      </c>
      <c r="J13" s="19">
        <v>1848</v>
      </c>
      <c r="K13" s="19">
        <v>1319</v>
      </c>
      <c r="L13" s="19">
        <v>5920</v>
      </c>
      <c r="M13" s="19">
        <v>1022</v>
      </c>
      <c r="N13" s="3">
        <f t="shared" si="0"/>
        <v>131223</v>
      </c>
    </row>
    <row r="14" spans="1:14" x14ac:dyDescent="0.35">
      <c r="A14" s="120" t="s">
        <v>30</v>
      </c>
      <c r="B14" s="120"/>
      <c r="C14" s="121"/>
      <c r="D14" s="11" t="s">
        <v>14</v>
      </c>
      <c r="E14" s="20">
        <v>45</v>
      </c>
      <c r="F14" s="20">
        <v>10039</v>
      </c>
      <c r="G14" s="20">
        <v>513</v>
      </c>
      <c r="H14" s="20">
        <v>4168</v>
      </c>
      <c r="I14" s="20">
        <v>1858</v>
      </c>
      <c r="J14" s="20">
        <v>333</v>
      </c>
      <c r="K14" s="20">
        <v>430</v>
      </c>
      <c r="L14" s="20">
        <v>254</v>
      </c>
      <c r="M14" s="20">
        <v>97</v>
      </c>
      <c r="N14" s="4">
        <f t="shared" si="0"/>
        <v>17737</v>
      </c>
    </row>
    <row r="15" spans="1:14" x14ac:dyDescent="0.35">
      <c r="A15" s="122" t="s">
        <v>17</v>
      </c>
      <c r="B15" s="122"/>
      <c r="C15" s="123"/>
      <c r="D15" s="10" t="s">
        <v>15</v>
      </c>
      <c r="E15" s="19">
        <v>30</v>
      </c>
      <c r="F15" s="19">
        <v>6871</v>
      </c>
      <c r="G15" s="19">
        <v>471</v>
      </c>
      <c r="H15" s="19">
        <v>2270</v>
      </c>
      <c r="I15" s="19">
        <v>600</v>
      </c>
      <c r="J15" s="19">
        <v>179</v>
      </c>
      <c r="K15" s="19">
        <v>0</v>
      </c>
      <c r="L15" s="19">
        <v>26</v>
      </c>
      <c r="M15" s="19">
        <v>1</v>
      </c>
      <c r="N15" s="3">
        <f t="shared" si="0"/>
        <v>10448</v>
      </c>
    </row>
    <row r="16" spans="1:14" x14ac:dyDescent="0.35">
      <c r="A16" s="120" t="s">
        <v>24</v>
      </c>
      <c r="B16" s="120"/>
      <c r="C16" s="121"/>
      <c r="D16" s="11" t="s">
        <v>14</v>
      </c>
      <c r="E16" s="20">
        <v>18</v>
      </c>
      <c r="F16" s="20">
        <v>5856</v>
      </c>
      <c r="G16" s="20">
        <v>180</v>
      </c>
      <c r="H16" s="20">
        <v>1771</v>
      </c>
      <c r="I16" s="20">
        <v>285</v>
      </c>
      <c r="J16" s="20">
        <v>269</v>
      </c>
      <c r="K16" s="20">
        <v>0</v>
      </c>
      <c r="L16" s="20">
        <v>13</v>
      </c>
      <c r="M16" s="20">
        <v>2</v>
      </c>
      <c r="N16" s="4">
        <f t="shared" si="0"/>
        <v>8394</v>
      </c>
    </row>
    <row r="17" spans="1:14" x14ac:dyDescent="0.35">
      <c r="A17" s="122" t="s">
        <v>18</v>
      </c>
      <c r="B17" s="122"/>
      <c r="C17" s="123"/>
      <c r="D17" s="10" t="s">
        <v>15</v>
      </c>
      <c r="E17" s="19">
        <v>642</v>
      </c>
      <c r="F17" s="19">
        <v>201436</v>
      </c>
      <c r="G17" s="19">
        <v>2745</v>
      </c>
      <c r="H17" s="19">
        <v>52067</v>
      </c>
      <c r="I17" s="19">
        <v>16564</v>
      </c>
      <c r="J17" s="19">
        <v>2433</v>
      </c>
      <c r="K17" s="19">
        <v>3786</v>
      </c>
      <c r="L17" s="19">
        <v>3960</v>
      </c>
      <c r="M17" s="19">
        <v>1864</v>
      </c>
      <c r="N17" s="3">
        <f t="shared" si="0"/>
        <v>285497</v>
      </c>
    </row>
    <row r="18" spans="1:14" x14ac:dyDescent="0.35">
      <c r="A18" s="120" t="s">
        <v>25</v>
      </c>
      <c r="B18" s="120"/>
      <c r="C18" s="121"/>
      <c r="D18" s="11" t="s">
        <v>14</v>
      </c>
      <c r="E18" s="20">
        <v>136</v>
      </c>
      <c r="F18" s="20">
        <v>40505</v>
      </c>
      <c r="G18" s="20">
        <v>3045</v>
      </c>
      <c r="H18" s="20">
        <v>9836</v>
      </c>
      <c r="I18" s="20">
        <v>4078</v>
      </c>
      <c r="J18" s="20">
        <v>410</v>
      </c>
      <c r="K18" s="20">
        <v>1502</v>
      </c>
      <c r="L18" s="20">
        <v>1301</v>
      </c>
      <c r="M18" s="20">
        <v>407</v>
      </c>
      <c r="N18" s="4">
        <f t="shared" si="0"/>
        <v>61220</v>
      </c>
    </row>
    <row r="19" spans="1:14" x14ac:dyDescent="0.35">
      <c r="A19" s="122" t="s">
        <v>19</v>
      </c>
      <c r="B19" s="122"/>
      <c r="C19" s="123"/>
      <c r="D19" s="10" t="s">
        <v>15</v>
      </c>
      <c r="E19" s="19">
        <v>8</v>
      </c>
      <c r="F19" s="19">
        <v>374</v>
      </c>
      <c r="G19" s="19">
        <v>0</v>
      </c>
      <c r="H19" s="19">
        <v>105</v>
      </c>
      <c r="I19" s="19">
        <v>951</v>
      </c>
      <c r="J19" s="19">
        <v>466</v>
      </c>
      <c r="K19" s="19">
        <v>0</v>
      </c>
      <c r="L19" s="19">
        <v>0</v>
      </c>
      <c r="M19" s="19">
        <v>0</v>
      </c>
      <c r="N19" s="3">
        <f t="shared" si="0"/>
        <v>1904</v>
      </c>
    </row>
    <row r="20" spans="1:14" x14ac:dyDescent="0.35">
      <c r="A20" s="120" t="s">
        <v>26</v>
      </c>
      <c r="B20" s="120"/>
      <c r="C20" s="121"/>
      <c r="D20" s="11" t="s">
        <v>14</v>
      </c>
      <c r="E20" s="20">
        <v>237</v>
      </c>
      <c r="F20" s="20">
        <v>46697</v>
      </c>
      <c r="G20" s="20">
        <v>1091</v>
      </c>
      <c r="H20" s="20">
        <v>8794</v>
      </c>
      <c r="I20" s="20">
        <v>1436</v>
      </c>
      <c r="J20" s="20">
        <v>295</v>
      </c>
      <c r="K20" s="20">
        <v>0</v>
      </c>
      <c r="L20" s="20">
        <v>0</v>
      </c>
      <c r="M20" s="20">
        <v>0</v>
      </c>
      <c r="N20" s="4">
        <f t="shared" si="0"/>
        <v>58550</v>
      </c>
    </row>
    <row r="21" spans="1:14" x14ac:dyDescent="0.35">
      <c r="A21" s="122" t="s">
        <v>20</v>
      </c>
      <c r="B21" s="122"/>
      <c r="C21" s="123"/>
      <c r="D21" s="10" t="s">
        <v>15</v>
      </c>
      <c r="E21" s="19">
        <v>61</v>
      </c>
      <c r="F21" s="19">
        <v>21652</v>
      </c>
      <c r="G21" s="19">
        <v>448</v>
      </c>
      <c r="H21" s="19">
        <v>6773</v>
      </c>
      <c r="I21" s="19">
        <v>3101</v>
      </c>
      <c r="J21" s="19">
        <v>340</v>
      </c>
      <c r="K21" s="19">
        <v>2074</v>
      </c>
      <c r="L21" s="19">
        <v>142</v>
      </c>
      <c r="M21" s="19">
        <v>126</v>
      </c>
      <c r="N21" s="3">
        <f t="shared" si="0"/>
        <v>34717</v>
      </c>
    </row>
    <row r="22" spans="1:14" x14ac:dyDescent="0.35">
      <c r="A22" s="120" t="s">
        <v>27</v>
      </c>
      <c r="B22" s="120"/>
      <c r="C22" s="121"/>
      <c r="D22" s="11" t="s">
        <v>14</v>
      </c>
      <c r="E22" s="20">
        <v>54</v>
      </c>
      <c r="F22" s="20">
        <v>17879</v>
      </c>
      <c r="G22" s="20">
        <v>889</v>
      </c>
      <c r="H22" s="20">
        <v>5537</v>
      </c>
      <c r="I22" s="20">
        <v>4266</v>
      </c>
      <c r="J22" s="20">
        <v>502</v>
      </c>
      <c r="K22" s="20">
        <v>2552</v>
      </c>
      <c r="L22" s="20">
        <v>135</v>
      </c>
      <c r="M22" s="20">
        <v>183</v>
      </c>
      <c r="N22" s="4">
        <f t="shared" si="0"/>
        <v>31997</v>
      </c>
    </row>
    <row r="23" spans="1:14" x14ac:dyDescent="0.35">
      <c r="A23" s="140" t="s">
        <v>33</v>
      </c>
      <c r="B23" s="140"/>
      <c r="C23" s="141"/>
      <c r="D23" s="10" t="s">
        <v>15</v>
      </c>
      <c r="E23" s="19">
        <v>17</v>
      </c>
      <c r="F23" s="19">
        <v>17211</v>
      </c>
      <c r="G23" s="19">
        <v>128</v>
      </c>
      <c r="H23" s="19">
        <v>6328</v>
      </c>
      <c r="I23" s="19">
        <v>2929</v>
      </c>
      <c r="J23" s="19">
        <v>173</v>
      </c>
      <c r="K23" s="19">
        <v>6</v>
      </c>
      <c r="L23" s="19">
        <v>931</v>
      </c>
      <c r="M23" s="19">
        <v>197</v>
      </c>
      <c r="N23" s="3">
        <f t="shared" si="0"/>
        <v>27920</v>
      </c>
    </row>
    <row r="24" spans="1:14" x14ac:dyDescent="0.35">
      <c r="A24" s="120" t="s">
        <v>28</v>
      </c>
      <c r="B24" s="120"/>
      <c r="C24" s="121"/>
      <c r="D24" s="11" t="s">
        <v>14</v>
      </c>
      <c r="E24" s="20">
        <v>43</v>
      </c>
      <c r="F24" s="20">
        <v>11193</v>
      </c>
      <c r="G24" s="20">
        <v>159</v>
      </c>
      <c r="H24" s="20">
        <v>2710</v>
      </c>
      <c r="I24" s="20">
        <v>1207</v>
      </c>
      <c r="J24" s="20">
        <v>119</v>
      </c>
      <c r="K24" s="20">
        <v>1</v>
      </c>
      <c r="L24" s="20">
        <v>265</v>
      </c>
      <c r="M24" s="20">
        <v>49</v>
      </c>
      <c r="N24" s="4">
        <f t="shared" si="0"/>
        <v>15746</v>
      </c>
    </row>
    <row r="25" spans="1:14" x14ac:dyDescent="0.35">
      <c r="A25" s="122" t="s">
        <v>21</v>
      </c>
      <c r="B25" s="122"/>
      <c r="C25" s="123"/>
      <c r="D25" s="10" t="s">
        <v>15</v>
      </c>
      <c r="E25" s="19">
        <v>86</v>
      </c>
      <c r="F25" s="19">
        <v>17156</v>
      </c>
      <c r="G25" s="19">
        <v>657</v>
      </c>
      <c r="H25" s="19">
        <v>4400</v>
      </c>
      <c r="I25" s="19">
        <v>859</v>
      </c>
      <c r="J25" s="19">
        <v>133</v>
      </c>
      <c r="K25" s="19">
        <v>558</v>
      </c>
      <c r="L25" s="19">
        <v>1184</v>
      </c>
      <c r="M25" s="19">
        <v>467</v>
      </c>
      <c r="N25" s="3">
        <f t="shared" si="0"/>
        <v>25500</v>
      </c>
    </row>
    <row r="26" spans="1:14" x14ac:dyDescent="0.35">
      <c r="A26" s="120" t="s">
        <v>29</v>
      </c>
      <c r="B26" s="120"/>
      <c r="C26" s="121"/>
      <c r="D26" s="11" t="s">
        <v>14</v>
      </c>
      <c r="E26" s="20">
        <v>171</v>
      </c>
      <c r="F26" s="20">
        <v>38056</v>
      </c>
      <c r="G26" s="20">
        <v>881</v>
      </c>
      <c r="H26" s="20">
        <v>7818</v>
      </c>
      <c r="I26" s="20">
        <v>2221</v>
      </c>
      <c r="J26" s="20">
        <v>334</v>
      </c>
      <c r="K26" s="20">
        <v>1247</v>
      </c>
      <c r="L26" s="20">
        <v>264</v>
      </c>
      <c r="M26" s="20">
        <v>164</v>
      </c>
      <c r="N26" s="4">
        <f t="shared" si="0"/>
        <v>51156</v>
      </c>
    </row>
    <row r="27" spans="1:14" x14ac:dyDescent="0.35">
      <c r="A27" s="122" t="s">
        <v>22</v>
      </c>
      <c r="B27" s="122"/>
      <c r="C27" s="123"/>
      <c r="D27" s="10" t="s">
        <v>15</v>
      </c>
      <c r="E27" s="19">
        <v>267</v>
      </c>
      <c r="F27" s="19">
        <v>127132</v>
      </c>
      <c r="G27" s="19">
        <v>591</v>
      </c>
      <c r="H27" s="19">
        <v>34395</v>
      </c>
      <c r="I27" s="19">
        <v>7953</v>
      </c>
      <c r="J27" s="19">
        <v>915</v>
      </c>
      <c r="K27" s="19">
        <v>3</v>
      </c>
      <c r="L27" s="19">
        <v>481</v>
      </c>
      <c r="M27" s="19">
        <v>127</v>
      </c>
      <c r="N27" s="3">
        <f t="shared" si="0"/>
        <v>171864</v>
      </c>
    </row>
    <row r="28" spans="1:14" x14ac:dyDescent="0.35">
      <c r="A28" s="120" t="s">
        <v>31</v>
      </c>
      <c r="B28" s="120"/>
      <c r="C28" s="121"/>
      <c r="D28" s="11" t="s">
        <v>14</v>
      </c>
      <c r="E28" s="20">
        <v>16</v>
      </c>
      <c r="F28" s="20">
        <v>5498</v>
      </c>
      <c r="G28" s="20">
        <v>179</v>
      </c>
      <c r="H28" s="20">
        <v>1745</v>
      </c>
      <c r="I28" s="20">
        <v>607</v>
      </c>
      <c r="J28" s="20">
        <v>75</v>
      </c>
      <c r="K28" s="20">
        <v>2</v>
      </c>
      <c r="L28" s="20">
        <v>41</v>
      </c>
      <c r="M28" s="20">
        <v>14</v>
      </c>
      <c r="N28" s="4">
        <f t="shared" si="0"/>
        <v>8177</v>
      </c>
    </row>
    <row r="29" spans="1:14" x14ac:dyDescent="0.35">
      <c r="A29" s="122" t="s">
        <v>23</v>
      </c>
      <c r="B29" s="122"/>
      <c r="C29" s="123"/>
      <c r="D29" s="10" t="s">
        <v>15</v>
      </c>
      <c r="E29" s="19">
        <v>174</v>
      </c>
      <c r="F29" s="19">
        <v>21</v>
      </c>
      <c r="G29" s="19">
        <v>106</v>
      </c>
      <c r="H29" s="19">
        <v>0</v>
      </c>
      <c r="I29" s="19">
        <v>0</v>
      </c>
      <c r="J29" s="19">
        <v>1117</v>
      </c>
      <c r="K29" s="19">
        <v>0</v>
      </c>
      <c r="L29" s="19">
        <v>0</v>
      </c>
      <c r="M29" s="19">
        <v>0</v>
      </c>
      <c r="N29" s="3">
        <f t="shared" si="0"/>
        <v>1418</v>
      </c>
    </row>
    <row r="30" spans="1:14" x14ac:dyDescent="0.35">
      <c r="A30" s="120" t="s">
        <v>32</v>
      </c>
      <c r="B30" s="120"/>
      <c r="C30" s="121"/>
      <c r="D30" s="11" t="s">
        <v>14</v>
      </c>
      <c r="E30" s="20">
        <v>40</v>
      </c>
      <c r="F30" s="20">
        <v>4329</v>
      </c>
      <c r="G30" s="20">
        <v>1022</v>
      </c>
      <c r="H30" s="20">
        <v>1037</v>
      </c>
      <c r="I30" s="20">
        <v>940</v>
      </c>
      <c r="J30" s="20">
        <v>509</v>
      </c>
      <c r="K30" s="20">
        <v>73</v>
      </c>
      <c r="L30" s="20">
        <v>82</v>
      </c>
      <c r="M30" s="20">
        <v>8</v>
      </c>
      <c r="N30" s="4">
        <f t="shared" si="0"/>
        <v>8040</v>
      </c>
    </row>
    <row r="31" spans="1:14" x14ac:dyDescent="0.35">
      <c r="A31" s="126" t="s">
        <v>34</v>
      </c>
      <c r="B31" s="126"/>
      <c r="C31" s="127"/>
      <c r="D31" s="12" t="s">
        <v>15</v>
      </c>
      <c r="E31" s="3">
        <f>E11+E13+E15+E17+E19+E21+E23+E25+E27+E29</f>
        <v>1655</v>
      </c>
      <c r="F31" s="3">
        <f t="shared" ref="F31:N32" si="1">F11+F13+F15+F17+F19+F21+F23+F25+F27+F29</f>
        <v>511664</v>
      </c>
      <c r="G31" s="3">
        <f t="shared" si="1"/>
        <v>6872</v>
      </c>
      <c r="H31" s="3">
        <f t="shared" si="1"/>
        <v>147921</v>
      </c>
      <c r="I31" s="3">
        <f t="shared" si="1"/>
        <v>48807</v>
      </c>
      <c r="J31" s="3">
        <f t="shared" si="1"/>
        <v>7764</v>
      </c>
      <c r="K31" s="3">
        <f t="shared" si="1"/>
        <v>8475</v>
      </c>
      <c r="L31" s="3">
        <f t="shared" si="1"/>
        <v>13462</v>
      </c>
      <c r="M31" s="3">
        <f t="shared" si="1"/>
        <v>4154</v>
      </c>
      <c r="N31" s="3">
        <f t="shared" si="1"/>
        <v>750774</v>
      </c>
    </row>
    <row r="32" spans="1:14" x14ac:dyDescent="0.35">
      <c r="A32" s="126"/>
      <c r="B32" s="126"/>
      <c r="C32" s="127"/>
      <c r="D32" s="13" t="s">
        <v>14</v>
      </c>
      <c r="E32" s="4">
        <f>E12+E14+E16+E18+E20+E22+E24+E26+E28+E30</f>
        <v>768</v>
      </c>
      <c r="F32" s="4">
        <f t="shared" si="1"/>
        <v>181292</v>
      </c>
      <c r="G32" s="4">
        <f t="shared" si="1"/>
        <v>8131</v>
      </c>
      <c r="H32" s="4">
        <f t="shared" si="1"/>
        <v>43701</v>
      </c>
      <c r="I32" s="4">
        <f t="shared" si="1"/>
        <v>17064</v>
      </c>
      <c r="J32" s="4">
        <f t="shared" si="1"/>
        <v>2856</v>
      </c>
      <c r="K32" s="4">
        <f t="shared" si="1"/>
        <v>5895</v>
      </c>
      <c r="L32" s="4">
        <f t="shared" si="1"/>
        <v>2403</v>
      </c>
      <c r="M32" s="4">
        <f t="shared" si="1"/>
        <v>981</v>
      </c>
      <c r="N32" s="4">
        <f t="shared" si="1"/>
        <v>263091</v>
      </c>
    </row>
    <row r="33" spans="1:14" x14ac:dyDescent="0.35">
      <c r="A33" s="130" t="s">
        <v>40</v>
      </c>
      <c r="B33" s="128" t="s">
        <v>38</v>
      </c>
      <c r="C33" s="133" t="s">
        <v>35</v>
      </c>
      <c r="D33" s="134"/>
      <c r="E33" s="61">
        <v>1407</v>
      </c>
      <c r="F33" s="61">
        <v>216397</v>
      </c>
      <c r="G33" s="61">
        <v>13935</v>
      </c>
      <c r="H33" s="61">
        <v>21129</v>
      </c>
      <c r="I33" s="61">
        <v>4601</v>
      </c>
      <c r="J33" s="61">
        <v>973</v>
      </c>
      <c r="K33" s="61">
        <v>2757</v>
      </c>
      <c r="L33" s="61">
        <v>5385</v>
      </c>
      <c r="M33" s="61">
        <v>2284</v>
      </c>
      <c r="N33" s="6">
        <f>SUM(E33:M33)</f>
        <v>268868</v>
      </c>
    </row>
    <row r="34" spans="1:14" x14ac:dyDescent="0.35">
      <c r="A34" s="131"/>
      <c r="B34" s="129"/>
      <c r="C34" s="135" t="s">
        <v>36</v>
      </c>
      <c r="D34" s="136"/>
      <c r="E34" s="53">
        <v>438</v>
      </c>
      <c r="F34" s="53">
        <v>97149</v>
      </c>
      <c r="G34" s="53">
        <v>4428</v>
      </c>
      <c r="H34" s="53">
        <v>18149</v>
      </c>
      <c r="I34" s="53">
        <v>5286</v>
      </c>
      <c r="J34" s="53">
        <v>819</v>
      </c>
      <c r="K34" s="53">
        <v>1943</v>
      </c>
      <c r="L34" s="53">
        <v>1411</v>
      </c>
      <c r="M34" s="53">
        <v>513</v>
      </c>
      <c r="N34" s="7">
        <f>SUM(E34:M34)</f>
        <v>130136</v>
      </c>
    </row>
    <row r="35" spans="1:14" x14ac:dyDescent="0.35">
      <c r="A35" s="131"/>
      <c r="B35" s="129"/>
      <c r="C35" s="124" t="s">
        <v>37</v>
      </c>
      <c r="D35" s="125"/>
      <c r="E35" s="9">
        <f>E34/(E33+E34)</f>
        <v>0.23739837398373984</v>
      </c>
      <c r="F35" s="9">
        <f t="shared" ref="F35:N35" si="2">F34/(F33+F34)</f>
        <v>0.30983970454096049</v>
      </c>
      <c r="G35" s="9">
        <f t="shared" si="2"/>
        <v>0.24113706910635518</v>
      </c>
      <c r="H35" s="9">
        <f t="shared" si="2"/>
        <v>0.46206527827282451</v>
      </c>
      <c r="I35" s="9">
        <f t="shared" si="2"/>
        <v>0.53464144836654193</v>
      </c>
      <c r="J35" s="9">
        <f t="shared" si="2"/>
        <v>0.45703125</v>
      </c>
      <c r="K35" s="9">
        <f t="shared" si="2"/>
        <v>0.41340425531914893</v>
      </c>
      <c r="L35" s="9">
        <f t="shared" si="2"/>
        <v>0.2076221306650971</v>
      </c>
      <c r="M35" s="9">
        <f t="shared" si="2"/>
        <v>0.18341079728280299</v>
      </c>
      <c r="N35" s="9">
        <f t="shared" si="2"/>
        <v>0.32615211877575162</v>
      </c>
    </row>
    <row r="36" spans="1:14" x14ac:dyDescent="0.35">
      <c r="A36" s="131"/>
      <c r="B36" s="128" t="s">
        <v>39</v>
      </c>
      <c r="C36" s="133" t="s">
        <v>35</v>
      </c>
      <c r="D36" s="134"/>
      <c r="E36" s="62">
        <v>448</v>
      </c>
      <c r="F36" s="62">
        <v>98416</v>
      </c>
      <c r="G36" s="62">
        <v>4293</v>
      </c>
      <c r="H36" s="62">
        <v>18290</v>
      </c>
      <c r="I36" s="62">
        <v>5363</v>
      </c>
      <c r="J36" s="62">
        <v>864</v>
      </c>
      <c r="K36" s="62">
        <v>2013</v>
      </c>
      <c r="L36" s="62">
        <v>1358</v>
      </c>
      <c r="M36" s="62">
        <v>481</v>
      </c>
      <c r="N36" s="8">
        <f>SUM(E36:M36)</f>
        <v>131526</v>
      </c>
    </row>
    <row r="37" spans="1:14" x14ac:dyDescent="0.35">
      <c r="A37" s="131"/>
      <c r="B37" s="129"/>
      <c r="C37" s="135" t="s">
        <v>36</v>
      </c>
      <c r="D37" s="136"/>
      <c r="E37" s="53">
        <v>9</v>
      </c>
      <c r="F37" s="53">
        <v>6189</v>
      </c>
      <c r="G37" s="53">
        <v>206</v>
      </c>
      <c r="H37" s="53">
        <v>1562</v>
      </c>
      <c r="I37" s="53">
        <v>672</v>
      </c>
      <c r="J37" s="53">
        <v>126</v>
      </c>
      <c r="K37" s="53">
        <v>362</v>
      </c>
      <c r="L37" s="53">
        <v>7</v>
      </c>
      <c r="M37" s="53">
        <v>7</v>
      </c>
      <c r="N37" s="7">
        <f>SUM(E37:M37)</f>
        <v>9140</v>
      </c>
    </row>
    <row r="38" spans="1:14" ht="15" customHeight="1" x14ac:dyDescent="0.35">
      <c r="A38" s="132"/>
      <c r="B38" s="129"/>
      <c r="C38" s="124" t="s">
        <v>37</v>
      </c>
      <c r="D38" s="125"/>
      <c r="E38" s="9">
        <f>E37/(E37+E36)</f>
        <v>1.9693654266958426E-2</v>
      </c>
      <c r="F38" s="9">
        <f t="shared" ref="F38:N38" si="3">F37/(F37+F36)</f>
        <v>5.9165431862721669E-2</v>
      </c>
      <c r="G38" s="9">
        <f t="shared" si="3"/>
        <v>4.5787952878417429E-2</v>
      </c>
      <c r="H38" s="9">
        <f t="shared" si="3"/>
        <v>7.8682248639935518E-2</v>
      </c>
      <c r="I38" s="9">
        <f t="shared" si="3"/>
        <v>0.11135045567522783</v>
      </c>
      <c r="J38" s="9">
        <f t="shared" si="3"/>
        <v>0.12727272727272726</v>
      </c>
      <c r="K38" s="9">
        <f t="shared" si="3"/>
        <v>0.15242105263157896</v>
      </c>
      <c r="L38" s="9">
        <f t="shared" si="3"/>
        <v>5.1282051282051282E-3</v>
      </c>
      <c r="M38" s="9">
        <f t="shared" si="3"/>
        <v>1.4344262295081968E-2</v>
      </c>
      <c r="N38" s="9">
        <f t="shared" si="3"/>
        <v>6.4976611263560496E-2</v>
      </c>
    </row>
  </sheetData>
  <customSheetViews>
    <customSheetView guid="{63A9D80A-8E4A-4F33-B584-5ACED899AD49}" showGridLines="0" showRuler="0" topLeftCell="A4">
      <selection activeCell="E11" sqref="E11"/>
      <pageMargins left="0.7" right="1.0416666666666666E-2" top="1.1770833333333333" bottom="0.75" header="4.1666666666666664E-2" footer="0.3"/>
      <printOptions gridLines="1"/>
      <pageSetup paperSize="9" orientation="portrait" r:id="rId1"/>
      <headerFooter differentFirst="1">
        <oddHeader>&amp;R&amp;G</oddHeader>
      </headerFooter>
    </customSheetView>
  </customSheetViews>
  <mergeCells count="34">
    <mergeCell ref="A18:C18"/>
    <mergeCell ref="I1:N6"/>
    <mergeCell ref="A8:D10"/>
    <mergeCell ref="E8:N8"/>
    <mergeCell ref="E10:N10"/>
    <mergeCell ref="A11:C11"/>
    <mergeCell ref="A12:C12"/>
    <mergeCell ref="A13:C13"/>
    <mergeCell ref="A14:C14"/>
    <mergeCell ref="A15:C15"/>
    <mergeCell ref="A16:C16"/>
    <mergeCell ref="A17:C17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1:C32"/>
    <mergeCell ref="A33:A38"/>
    <mergeCell ref="B33:B35"/>
    <mergeCell ref="C33:D33"/>
    <mergeCell ref="C34:D34"/>
    <mergeCell ref="C35:D35"/>
    <mergeCell ref="B36:B38"/>
    <mergeCell ref="C36:D36"/>
    <mergeCell ref="C37:D37"/>
    <mergeCell ref="C38:D38"/>
  </mergeCells>
  <printOptions gridLines="1"/>
  <pageMargins left="0.70866141732283472" right="0" top="1.1811023622047245" bottom="0.74803149606299213" header="3.937007874015748E-2" footer="0.31496062992125984"/>
  <pageSetup paperSize="9" scale="80" orientation="landscape" r:id="rId2"/>
  <headerFooter differentFirst="1">
    <oddHeader>&amp;R&amp;G</oddHeader>
  </headerFooter>
  <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N38"/>
  <sheetViews>
    <sheetView showGridLines="0" showRuler="0" zoomScale="70" zoomScaleNormal="70" workbookViewId="0"/>
  </sheetViews>
  <sheetFormatPr baseColWidth="10" defaultColWidth="11.453125" defaultRowHeight="14.5" x14ac:dyDescent="0.35"/>
  <cols>
    <col min="1" max="2" width="11.453125" style="24"/>
    <col min="3" max="3" width="12.453125" style="24" customWidth="1"/>
    <col min="4" max="4" width="3.54296875" style="24" bestFit="1" customWidth="1"/>
    <col min="5" max="5" width="11.453125" style="24"/>
    <col min="6" max="6" width="12.7265625" style="24" bestFit="1" customWidth="1"/>
    <col min="7" max="16384" width="11.453125" style="24"/>
  </cols>
  <sheetData>
    <row r="1" spans="1:14" ht="15" customHeight="1" x14ac:dyDescent="0.35">
      <c r="I1" s="137" t="s">
        <v>81</v>
      </c>
      <c r="J1" s="138"/>
      <c r="K1" s="138"/>
      <c r="L1" s="138"/>
      <c r="M1" s="138"/>
      <c r="N1" s="138"/>
    </row>
    <row r="2" spans="1:14" ht="15" customHeight="1" x14ac:dyDescent="0.35">
      <c r="I2" s="138"/>
      <c r="J2" s="138"/>
      <c r="K2" s="138"/>
      <c r="L2" s="138"/>
      <c r="M2" s="138"/>
      <c r="N2" s="138"/>
    </row>
    <row r="3" spans="1:14" ht="15" customHeight="1" x14ac:dyDescent="0.35">
      <c r="I3" s="138"/>
      <c r="J3" s="138"/>
      <c r="K3" s="138"/>
      <c r="L3" s="138"/>
      <c r="M3" s="138"/>
      <c r="N3" s="138"/>
    </row>
    <row r="4" spans="1:14" ht="15" customHeight="1" x14ac:dyDescent="0.35">
      <c r="I4" s="138"/>
      <c r="J4" s="138"/>
      <c r="K4" s="138"/>
      <c r="L4" s="138"/>
      <c r="M4" s="138"/>
      <c r="N4" s="138"/>
    </row>
    <row r="5" spans="1:14" ht="15" customHeight="1" x14ac:dyDescent="0.35">
      <c r="I5" s="138"/>
      <c r="J5" s="138"/>
      <c r="K5" s="138"/>
      <c r="L5" s="138"/>
      <c r="M5" s="138"/>
      <c r="N5" s="138"/>
    </row>
    <row r="6" spans="1:14" ht="15" customHeight="1" x14ac:dyDescent="0.35">
      <c r="I6" s="138"/>
      <c r="J6" s="138"/>
      <c r="K6" s="138"/>
      <c r="L6" s="138"/>
      <c r="M6" s="138"/>
      <c r="N6" s="138"/>
    </row>
    <row r="8" spans="1:14" ht="15" customHeight="1" x14ac:dyDescent="0.35">
      <c r="A8" s="142" t="s">
        <v>64</v>
      </c>
      <c r="B8" s="143"/>
      <c r="C8" s="143"/>
      <c r="D8" s="144"/>
      <c r="E8" s="139" t="s">
        <v>0</v>
      </c>
      <c r="F8" s="139"/>
      <c r="G8" s="139"/>
      <c r="H8" s="139"/>
      <c r="I8" s="139"/>
      <c r="J8" s="139"/>
      <c r="K8" s="139"/>
      <c r="L8" s="139"/>
      <c r="M8" s="139"/>
      <c r="N8" s="139"/>
    </row>
    <row r="9" spans="1:14" x14ac:dyDescent="0.35">
      <c r="A9" s="145"/>
      <c r="B9" s="146"/>
      <c r="C9" s="146"/>
      <c r="D9" s="147"/>
      <c r="E9" s="49" t="str">
        <f>+AND!E9</f>
        <v>M1 ambul. y taxis</v>
      </c>
      <c r="F9" s="49" t="str">
        <f>+AND!F9</f>
        <v>Resto M1</v>
      </c>
      <c r="G9" s="49" t="str">
        <f>+AND!G9</f>
        <v>L y Quads</v>
      </c>
      <c r="H9" s="49" t="str">
        <f>+AND!H9</f>
        <v>N1</v>
      </c>
      <c r="I9" s="49" t="str">
        <f>+AND!I9</f>
        <v>N2 y N3</v>
      </c>
      <c r="J9" s="49" t="str">
        <f>+AND!J9</f>
        <v>M2 y M3</v>
      </c>
      <c r="K9" s="49" t="str">
        <f>+AND!K9</f>
        <v>O</v>
      </c>
      <c r="L9" s="49" t="str">
        <f>+AND!L9</f>
        <v>T</v>
      </c>
      <c r="M9" s="49" t="str">
        <f>+AND!M9</f>
        <v>Resto</v>
      </c>
      <c r="N9" s="50" t="str">
        <f>+AND!N9</f>
        <v>TOTAL</v>
      </c>
    </row>
    <row r="10" spans="1:14" ht="15" customHeight="1" x14ac:dyDescent="0.35">
      <c r="A10" s="148"/>
      <c r="B10" s="149"/>
      <c r="C10" s="149"/>
      <c r="D10" s="150"/>
      <c r="E10" s="139" t="s">
        <v>9</v>
      </c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x14ac:dyDescent="0.35">
      <c r="A11" s="122" t="s">
        <v>12</v>
      </c>
      <c r="B11" s="122"/>
      <c r="C11" s="123"/>
      <c r="D11" s="25" t="s">
        <v>15</v>
      </c>
      <c r="E11" s="19">
        <v>850</v>
      </c>
      <c r="F11" s="19">
        <v>27308</v>
      </c>
      <c r="G11" s="19">
        <v>1207</v>
      </c>
      <c r="H11" s="19">
        <v>8011</v>
      </c>
      <c r="I11" s="19">
        <v>1019</v>
      </c>
      <c r="J11" s="19">
        <v>108</v>
      </c>
      <c r="K11" s="19">
        <v>326</v>
      </c>
      <c r="L11" s="19">
        <v>131</v>
      </c>
      <c r="M11" s="19">
        <v>55</v>
      </c>
      <c r="N11" s="27">
        <f t="shared" ref="N11:N30" si="0">SUM(E11:M11)</f>
        <v>39015</v>
      </c>
    </row>
    <row r="12" spans="1:14" x14ac:dyDescent="0.35">
      <c r="A12" s="120" t="s">
        <v>13</v>
      </c>
      <c r="B12" s="120"/>
      <c r="C12" s="121"/>
      <c r="D12" s="28" t="s">
        <v>14</v>
      </c>
      <c r="E12" s="20">
        <v>297</v>
      </c>
      <c r="F12" s="20">
        <v>4009</v>
      </c>
      <c r="G12" s="20">
        <v>1164</v>
      </c>
      <c r="H12" s="20">
        <v>1443</v>
      </c>
      <c r="I12" s="20">
        <v>262</v>
      </c>
      <c r="J12" s="20">
        <v>35</v>
      </c>
      <c r="K12" s="20">
        <v>135</v>
      </c>
      <c r="L12" s="20">
        <v>54</v>
      </c>
      <c r="M12" s="20">
        <v>25</v>
      </c>
      <c r="N12" s="30">
        <f t="shared" si="0"/>
        <v>7424</v>
      </c>
    </row>
    <row r="13" spans="1:14" x14ac:dyDescent="0.35">
      <c r="A13" s="122" t="s">
        <v>16</v>
      </c>
      <c r="B13" s="122"/>
      <c r="C13" s="123"/>
      <c r="D13" s="31" t="s">
        <v>15</v>
      </c>
      <c r="E13" s="19">
        <v>1267</v>
      </c>
      <c r="F13" s="19">
        <v>39262</v>
      </c>
      <c r="G13" s="19">
        <v>1114</v>
      </c>
      <c r="H13" s="19">
        <v>19583</v>
      </c>
      <c r="I13" s="19">
        <v>5661</v>
      </c>
      <c r="J13" s="19">
        <v>717</v>
      </c>
      <c r="K13" s="19">
        <v>1012</v>
      </c>
      <c r="L13" s="19">
        <v>237</v>
      </c>
      <c r="M13" s="19">
        <v>197</v>
      </c>
      <c r="N13" s="27">
        <f t="shared" si="0"/>
        <v>69050</v>
      </c>
    </row>
    <row r="14" spans="1:14" x14ac:dyDescent="0.35">
      <c r="A14" s="120" t="s">
        <v>30</v>
      </c>
      <c r="B14" s="120"/>
      <c r="C14" s="121"/>
      <c r="D14" s="28" t="s">
        <v>14</v>
      </c>
      <c r="E14" s="20">
        <v>711</v>
      </c>
      <c r="F14" s="20">
        <v>11148</v>
      </c>
      <c r="G14" s="20">
        <v>1819</v>
      </c>
      <c r="H14" s="20">
        <v>7667</v>
      </c>
      <c r="I14" s="20">
        <v>2581</v>
      </c>
      <c r="J14" s="20">
        <v>564</v>
      </c>
      <c r="K14" s="20">
        <v>451</v>
      </c>
      <c r="L14" s="20">
        <v>79</v>
      </c>
      <c r="M14" s="20">
        <v>52</v>
      </c>
      <c r="N14" s="30">
        <f t="shared" si="0"/>
        <v>25072</v>
      </c>
    </row>
    <row r="15" spans="1:14" x14ac:dyDescent="0.35">
      <c r="A15" s="122" t="s">
        <v>17</v>
      </c>
      <c r="B15" s="122"/>
      <c r="C15" s="123"/>
      <c r="D15" s="31" t="s">
        <v>15</v>
      </c>
      <c r="E15" s="19">
        <v>32</v>
      </c>
      <c r="F15" s="19">
        <v>661</v>
      </c>
      <c r="G15" s="19">
        <v>90</v>
      </c>
      <c r="H15" s="19">
        <v>339</v>
      </c>
      <c r="I15" s="19">
        <v>32</v>
      </c>
      <c r="J15" s="19">
        <v>9</v>
      </c>
      <c r="K15" s="19">
        <v>0</v>
      </c>
      <c r="L15" s="19">
        <v>0</v>
      </c>
      <c r="M15" s="19">
        <v>1</v>
      </c>
      <c r="N15" s="27">
        <f t="shared" si="0"/>
        <v>1164</v>
      </c>
    </row>
    <row r="16" spans="1:14" x14ac:dyDescent="0.35">
      <c r="A16" s="120" t="s">
        <v>24</v>
      </c>
      <c r="B16" s="120"/>
      <c r="C16" s="121"/>
      <c r="D16" s="28" t="s">
        <v>14</v>
      </c>
      <c r="E16" s="20">
        <v>292</v>
      </c>
      <c r="F16" s="20">
        <v>7143</v>
      </c>
      <c r="G16" s="20">
        <v>487</v>
      </c>
      <c r="H16" s="20">
        <v>3784</v>
      </c>
      <c r="I16" s="20">
        <v>232</v>
      </c>
      <c r="J16" s="20">
        <v>343</v>
      </c>
      <c r="K16" s="20">
        <v>0</v>
      </c>
      <c r="L16" s="20">
        <v>1</v>
      </c>
      <c r="M16" s="20">
        <v>3</v>
      </c>
      <c r="N16" s="30">
        <f t="shared" si="0"/>
        <v>12285</v>
      </c>
    </row>
    <row r="17" spans="1:14" x14ac:dyDescent="0.35">
      <c r="A17" s="122" t="s">
        <v>18</v>
      </c>
      <c r="B17" s="122"/>
      <c r="C17" s="123"/>
      <c r="D17" s="31" t="s">
        <v>15</v>
      </c>
      <c r="E17" s="19">
        <v>3033</v>
      </c>
      <c r="F17" s="19">
        <v>78094</v>
      </c>
      <c r="G17" s="19">
        <v>2616</v>
      </c>
      <c r="H17" s="19">
        <v>32299</v>
      </c>
      <c r="I17" s="19">
        <v>4894</v>
      </c>
      <c r="J17" s="19">
        <v>980</v>
      </c>
      <c r="K17" s="19">
        <v>1705</v>
      </c>
      <c r="L17" s="19">
        <v>294</v>
      </c>
      <c r="M17" s="19">
        <v>152</v>
      </c>
      <c r="N17" s="27">
        <f t="shared" si="0"/>
        <v>124067</v>
      </c>
    </row>
    <row r="18" spans="1:14" x14ac:dyDescent="0.35">
      <c r="A18" s="120" t="s">
        <v>25</v>
      </c>
      <c r="B18" s="120"/>
      <c r="C18" s="121"/>
      <c r="D18" s="28" t="s">
        <v>14</v>
      </c>
      <c r="E18" s="20">
        <v>1397</v>
      </c>
      <c r="F18" s="20">
        <v>39363</v>
      </c>
      <c r="G18" s="20">
        <v>6088</v>
      </c>
      <c r="H18" s="20">
        <v>16764</v>
      </c>
      <c r="I18" s="20">
        <v>3398</v>
      </c>
      <c r="J18" s="20">
        <v>409</v>
      </c>
      <c r="K18" s="20">
        <v>1296</v>
      </c>
      <c r="L18" s="20">
        <v>235</v>
      </c>
      <c r="M18" s="20">
        <v>132</v>
      </c>
      <c r="N18" s="30">
        <f t="shared" si="0"/>
        <v>69082</v>
      </c>
    </row>
    <row r="19" spans="1:14" x14ac:dyDescent="0.35">
      <c r="A19" s="122" t="s">
        <v>19</v>
      </c>
      <c r="B19" s="122"/>
      <c r="C19" s="123"/>
      <c r="D19" s="31" t="s">
        <v>15</v>
      </c>
      <c r="E19" s="19">
        <v>237</v>
      </c>
      <c r="F19" s="19">
        <v>1563</v>
      </c>
      <c r="G19" s="19">
        <v>0</v>
      </c>
      <c r="H19" s="19">
        <v>1894</v>
      </c>
      <c r="I19" s="19">
        <v>1830</v>
      </c>
      <c r="J19" s="19">
        <v>1154</v>
      </c>
      <c r="K19" s="19">
        <v>0</v>
      </c>
      <c r="L19" s="19">
        <v>0</v>
      </c>
      <c r="M19" s="19">
        <v>2</v>
      </c>
      <c r="N19" s="27">
        <f t="shared" si="0"/>
        <v>6680</v>
      </c>
    </row>
    <row r="20" spans="1:14" x14ac:dyDescent="0.35">
      <c r="A20" s="120" t="s">
        <v>26</v>
      </c>
      <c r="B20" s="120"/>
      <c r="C20" s="121"/>
      <c r="D20" s="28" t="s">
        <v>14</v>
      </c>
      <c r="E20" s="20">
        <v>2318</v>
      </c>
      <c r="F20" s="20">
        <v>41917</v>
      </c>
      <c r="G20" s="20">
        <v>2787</v>
      </c>
      <c r="H20" s="20">
        <v>13821</v>
      </c>
      <c r="I20" s="20">
        <v>1104</v>
      </c>
      <c r="J20" s="20">
        <v>432</v>
      </c>
      <c r="K20" s="20">
        <v>0</v>
      </c>
      <c r="L20" s="20">
        <v>0</v>
      </c>
      <c r="M20" s="20">
        <v>2</v>
      </c>
      <c r="N20" s="30">
        <f t="shared" si="0"/>
        <v>62381</v>
      </c>
    </row>
    <row r="21" spans="1:14" x14ac:dyDescent="0.35">
      <c r="A21" s="122" t="s">
        <v>20</v>
      </c>
      <c r="B21" s="122"/>
      <c r="C21" s="123"/>
      <c r="D21" s="31" t="s">
        <v>15</v>
      </c>
      <c r="E21" s="19">
        <v>1540</v>
      </c>
      <c r="F21" s="19">
        <v>21957</v>
      </c>
      <c r="G21" s="19">
        <v>216</v>
      </c>
      <c r="H21" s="19">
        <v>10733</v>
      </c>
      <c r="I21" s="19">
        <v>2568</v>
      </c>
      <c r="J21" s="19">
        <v>501</v>
      </c>
      <c r="K21" s="19">
        <v>1458</v>
      </c>
      <c r="L21" s="19">
        <v>2</v>
      </c>
      <c r="M21" s="19">
        <v>7</v>
      </c>
      <c r="N21" s="27">
        <f t="shared" si="0"/>
        <v>38982</v>
      </c>
    </row>
    <row r="22" spans="1:14" x14ac:dyDescent="0.35">
      <c r="A22" s="120" t="s">
        <v>27</v>
      </c>
      <c r="B22" s="120"/>
      <c r="C22" s="121"/>
      <c r="D22" s="28" t="s">
        <v>14</v>
      </c>
      <c r="E22" s="20">
        <v>933</v>
      </c>
      <c r="F22" s="20">
        <v>17485</v>
      </c>
      <c r="G22" s="20">
        <v>1600</v>
      </c>
      <c r="H22" s="20">
        <v>7739</v>
      </c>
      <c r="I22" s="20">
        <v>3972</v>
      </c>
      <c r="J22" s="20">
        <v>569</v>
      </c>
      <c r="K22" s="20">
        <v>1511</v>
      </c>
      <c r="L22" s="20">
        <v>25</v>
      </c>
      <c r="M22" s="20">
        <v>38</v>
      </c>
      <c r="N22" s="30">
        <f t="shared" si="0"/>
        <v>33872</v>
      </c>
    </row>
    <row r="23" spans="1:14" x14ac:dyDescent="0.35">
      <c r="A23" s="140" t="s">
        <v>65</v>
      </c>
      <c r="B23" s="140"/>
      <c r="C23" s="141"/>
      <c r="D23" s="31" t="s">
        <v>15</v>
      </c>
      <c r="E23" s="19">
        <v>387</v>
      </c>
      <c r="F23" s="19">
        <v>9221</v>
      </c>
      <c r="G23" s="19">
        <v>109</v>
      </c>
      <c r="H23" s="19">
        <v>4886</v>
      </c>
      <c r="I23" s="19">
        <v>1154</v>
      </c>
      <c r="J23" s="19">
        <v>156</v>
      </c>
      <c r="K23" s="19">
        <v>0</v>
      </c>
      <c r="L23" s="19">
        <v>211</v>
      </c>
      <c r="M23" s="19">
        <v>41</v>
      </c>
      <c r="N23" s="27">
        <f t="shared" si="0"/>
        <v>16165</v>
      </c>
    </row>
    <row r="24" spans="1:14" x14ac:dyDescent="0.35">
      <c r="A24" s="120" t="s">
        <v>28</v>
      </c>
      <c r="B24" s="120"/>
      <c r="C24" s="121"/>
      <c r="D24" s="28" t="s">
        <v>14</v>
      </c>
      <c r="E24" s="20">
        <v>408</v>
      </c>
      <c r="F24" s="20">
        <v>6179</v>
      </c>
      <c r="G24" s="20">
        <v>255</v>
      </c>
      <c r="H24" s="20">
        <v>3724</v>
      </c>
      <c r="I24" s="20">
        <v>838</v>
      </c>
      <c r="J24" s="20">
        <v>123</v>
      </c>
      <c r="K24" s="20">
        <v>1</v>
      </c>
      <c r="L24" s="20">
        <v>44</v>
      </c>
      <c r="M24" s="20">
        <v>49</v>
      </c>
      <c r="N24" s="30">
        <f t="shared" si="0"/>
        <v>11621</v>
      </c>
    </row>
    <row r="25" spans="1:14" x14ac:dyDescent="0.35">
      <c r="A25" s="122" t="s">
        <v>21</v>
      </c>
      <c r="B25" s="122"/>
      <c r="C25" s="123"/>
      <c r="D25" s="31" t="s">
        <v>15</v>
      </c>
      <c r="E25" s="19">
        <v>178</v>
      </c>
      <c r="F25" s="19">
        <v>3255</v>
      </c>
      <c r="G25" s="19">
        <v>749</v>
      </c>
      <c r="H25" s="19">
        <v>1521</v>
      </c>
      <c r="I25" s="19">
        <v>169</v>
      </c>
      <c r="J25" s="19">
        <v>43</v>
      </c>
      <c r="K25" s="19">
        <v>92</v>
      </c>
      <c r="L25" s="19">
        <v>35</v>
      </c>
      <c r="M25" s="19">
        <v>16</v>
      </c>
      <c r="N25" s="27">
        <f t="shared" si="0"/>
        <v>6058</v>
      </c>
    </row>
    <row r="26" spans="1:14" x14ac:dyDescent="0.35">
      <c r="A26" s="120" t="s">
        <v>29</v>
      </c>
      <c r="B26" s="120"/>
      <c r="C26" s="121"/>
      <c r="D26" s="28" t="s">
        <v>14</v>
      </c>
      <c r="E26" s="20">
        <v>1291</v>
      </c>
      <c r="F26" s="20">
        <v>37626</v>
      </c>
      <c r="G26" s="20">
        <v>2169</v>
      </c>
      <c r="H26" s="20">
        <v>13781</v>
      </c>
      <c r="I26" s="20">
        <v>2014</v>
      </c>
      <c r="J26" s="20">
        <v>432</v>
      </c>
      <c r="K26" s="20">
        <v>1038</v>
      </c>
      <c r="L26" s="20">
        <v>45</v>
      </c>
      <c r="M26" s="20">
        <v>51</v>
      </c>
      <c r="N26" s="30">
        <f t="shared" si="0"/>
        <v>58447</v>
      </c>
    </row>
    <row r="27" spans="1:14" x14ac:dyDescent="0.35">
      <c r="A27" s="122" t="s">
        <v>22</v>
      </c>
      <c r="B27" s="122"/>
      <c r="C27" s="123"/>
      <c r="D27" s="31" t="s">
        <v>15</v>
      </c>
      <c r="E27" s="19">
        <v>4058</v>
      </c>
      <c r="F27" s="19">
        <v>62008</v>
      </c>
      <c r="G27" s="19">
        <v>690</v>
      </c>
      <c r="H27" s="19">
        <v>29883</v>
      </c>
      <c r="I27" s="19">
        <v>4186</v>
      </c>
      <c r="J27" s="19">
        <v>751</v>
      </c>
      <c r="K27" s="19">
        <v>0</v>
      </c>
      <c r="L27" s="19">
        <v>67</v>
      </c>
      <c r="M27" s="19">
        <v>52</v>
      </c>
      <c r="N27" s="27">
        <f t="shared" si="0"/>
        <v>101695</v>
      </c>
    </row>
    <row r="28" spans="1:14" x14ac:dyDescent="0.35">
      <c r="A28" s="120" t="s">
        <v>31</v>
      </c>
      <c r="B28" s="120"/>
      <c r="C28" s="121"/>
      <c r="D28" s="28" t="s">
        <v>14</v>
      </c>
      <c r="E28" s="20">
        <v>432</v>
      </c>
      <c r="F28" s="20">
        <v>8390</v>
      </c>
      <c r="G28" s="20">
        <v>884</v>
      </c>
      <c r="H28" s="20">
        <v>4486</v>
      </c>
      <c r="I28" s="20">
        <v>632</v>
      </c>
      <c r="J28" s="20">
        <v>117</v>
      </c>
      <c r="K28" s="20">
        <v>0</v>
      </c>
      <c r="L28" s="20">
        <v>8</v>
      </c>
      <c r="M28" s="20">
        <v>18</v>
      </c>
      <c r="N28" s="30">
        <f t="shared" si="0"/>
        <v>14967</v>
      </c>
    </row>
    <row r="29" spans="1:14" x14ac:dyDescent="0.35">
      <c r="A29" s="122" t="s">
        <v>23</v>
      </c>
      <c r="B29" s="122"/>
      <c r="C29" s="123"/>
      <c r="D29" s="31" t="s">
        <v>15</v>
      </c>
      <c r="E29" s="19">
        <v>3</v>
      </c>
      <c r="F29" s="19">
        <v>0</v>
      </c>
      <c r="G29" s="19">
        <v>65</v>
      </c>
      <c r="H29" s="19">
        <v>0</v>
      </c>
      <c r="I29" s="19">
        <v>0</v>
      </c>
      <c r="J29" s="19">
        <v>91</v>
      </c>
      <c r="K29" s="19">
        <v>0</v>
      </c>
      <c r="L29" s="19">
        <v>0</v>
      </c>
      <c r="M29" s="19">
        <v>0</v>
      </c>
      <c r="N29" s="27">
        <f t="shared" si="0"/>
        <v>159</v>
      </c>
    </row>
    <row r="30" spans="1:14" x14ac:dyDescent="0.35">
      <c r="A30" s="120" t="s">
        <v>32</v>
      </c>
      <c r="B30" s="120"/>
      <c r="C30" s="121"/>
      <c r="D30" s="28" t="s">
        <v>14</v>
      </c>
      <c r="E30" s="20">
        <v>649</v>
      </c>
      <c r="F30" s="20">
        <v>2955</v>
      </c>
      <c r="G30" s="20">
        <v>1913</v>
      </c>
      <c r="H30" s="20">
        <v>3021</v>
      </c>
      <c r="I30" s="20">
        <v>1072</v>
      </c>
      <c r="J30" s="20">
        <v>645</v>
      </c>
      <c r="K30" s="20">
        <v>48</v>
      </c>
      <c r="L30" s="20">
        <v>16</v>
      </c>
      <c r="M30" s="20">
        <v>14</v>
      </c>
      <c r="N30" s="30">
        <f t="shared" si="0"/>
        <v>10333</v>
      </c>
    </row>
    <row r="31" spans="1:14" x14ac:dyDescent="0.35">
      <c r="A31" s="126" t="s">
        <v>34</v>
      </c>
      <c r="B31" s="126"/>
      <c r="C31" s="127"/>
      <c r="D31" s="32" t="s">
        <v>15</v>
      </c>
      <c r="E31" s="27">
        <f t="shared" ref="E31:N32" si="1">E11+E13+E15+E17+E19+E21+E23+E25+E27+E29</f>
        <v>11585</v>
      </c>
      <c r="F31" s="27">
        <f t="shared" si="1"/>
        <v>243329</v>
      </c>
      <c r="G31" s="27">
        <f t="shared" si="1"/>
        <v>6856</v>
      </c>
      <c r="H31" s="27">
        <f t="shared" si="1"/>
        <v>109149</v>
      </c>
      <c r="I31" s="27">
        <f t="shared" si="1"/>
        <v>21513</v>
      </c>
      <c r="J31" s="27">
        <f t="shared" si="1"/>
        <v>4510</v>
      </c>
      <c r="K31" s="27">
        <f t="shared" si="1"/>
        <v>4593</v>
      </c>
      <c r="L31" s="27">
        <f t="shared" si="1"/>
        <v>977</v>
      </c>
      <c r="M31" s="27">
        <f t="shared" si="1"/>
        <v>523</v>
      </c>
      <c r="N31" s="27">
        <f t="shared" si="1"/>
        <v>403035</v>
      </c>
    </row>
    <row r="32" spans="1:14" x14ac:dyDescent="0.35">
      <c r="A32" s="126"/>
      <c r="B32" s="126"/>
      <c r="C32" s="127"/>
      <c r="D32" s="33" t="s">
        <v>14</v>
      </c>
      <c r="E32" s="30">
        <f t="shared" si="1"/>
        <v>8728</v>
      </c>
      <c r="F32" s="30">
        <f t="shared" si="1"/>
        <v>176215</v>
      </c>
      <c r="G32" s="30">
        <f t="shared" si="1"/>
        <v>19166</v>
      </c>
      <c r="H32" s="30">
        <f t="shared" si="1"/>
        <v>76230</v>
      </c>
      <c r="I32" s="30">
        <f t="shared" si="1"/>
        <v>16105</v>
      </c>
      <c r="J32" s="30">
        <f t="shared" si="1"/>
        <v>3669</v>
      </c>
      <c r="K32" s="30">
        <f t="shared" si="1"/>
        <v>4480</v>
      </c>
      <c r="L32" s="30">
        <f t="shared" si="1"/>
        <v>507</v>
      </c>
      <c r="M32" s="30">
        <f t="shared" si="1"/>
        <v>384</v>
      </c>
      <c r="N32" s="30">
        <f t="shared" si="1"/>
        <v>305484</v>
      </c>
    </row>
    <row r="33" spans="1:14" x14ac:dyDescent="0.35">
      <c r="A33" s="130" t="s">
        <v>40</v>
      </c>
      <c r="B33" s="128" t="s">
        <v>38</v>
      </c>
      <c r="C33" s="133" t="s">
        <v>35</v>
      </c>
      <c r="D33" s="134"/>
      <c r="E33" s="18">
        <v>13631</v>
      </c>
      <c r="F33" s="18">
        <v>284759</v>
      </c>
      <c r="G33" s="18">
        <v>32286</v>
      </c>
      <c r="H33" s="18">
        <v>61105</v>
      </c>
      <c r="I33" s="18">
        <v>5971</v>
      </c>
      <c r="J33" s="18">
        <v>2339</v>
      </c>
      <c r="K33" s="18">
        <v>2702</v>
      </c>
      <c r="L33" s="18">
        <v>1298</v>
      </c>
      <c r="M33" s="18">
        <v>489</v>
      </c>
      <c r="N33" s="34">
        <f>SUM(E33:M33)</f>
        <v>404580</v>
      </c>
    </row>
    <row r="34" spans="1:14" x14ac:dyDescent="0.35">
      <c r="A34" s="131"/>
      <c r="B34" s="129"/>
      <c r="C34" s="135" t="s">
        <v>36</v>
      </c>
      <c r="D34" s="136"/>
      <c r="E34" s="21">
        <v>4017</v>
      </c>
      <c r="F34" s="21">
        <v>77770</v>
      </c>
      <c r="G34" s="21">
        <v>8316</v>
      </c>
      <c r="H34" s="21">
        <v>28763</v>
      </c>
      <c r="I34" s="21">
        <v>4769</v>
      </c>
      <c r="J34" s="21">
        <v>1251</v>
      </c>
      <c r="K34" s="21">
        <v>1581</v>
      </c>
      <c r="L34" s="21">
        <v>199</v>
      </c>
      <c r="M34" s="21">
        <v>155</v>
      </c>
      <c r="N34" s="35">
        <f>SUM(E34:M34)</f>
        <v>126821</v>
      </c>
    </row>
    <row r="35" spans="1:14" x14ac:dyDescent="0.35">
      <c r="A35" s="131"/>
      <c r="B35" s="129"/>
      <c r="C35" s="124" t="s">
        <v>37</v>
      </c>
      <c r="D35" s="125"/>
      <c r="E35" s="36">
        <f t="shared" ref="E35:N35" si="2">E34/(E33+E34)</f>
        <v>0.22761786038077969</v>
      </c>
      <c r="F35" s="36">
        <f t="shared" si="2"/>
        <v>0.21452076937293293</v>
      </c>
      <c r="G35" s="36">
        <f t="shared" si="2"/>
        <v>0.20481749667504065</v>
      </c>
      <c r="H35" s="36">
        <f t="shared" si="2"/>
        <v>0.32005830774024124</v>
      </c>
      <c r="I35" s="36">
        <f t="shared" si="2"/>
        <v>0.44404096834264434</v>
      </c>
      <c r="J35" s="36">
        <f t="shared" si="2"/>
        <v>0.34846796657381618</v>
      </c>
      <c r="K35" s="36">
        <f t="shared" si="2"/>
        <v>0.36913378473032921</v>
      </c>
      <c r="L35" s="36">
        <f t="shared" si="2"/>
        <v>0.13293253173012692</v>
      </c>
      <c r="M35" s="36">
        <f t="shared" si="2"/>
        <v>0.24068322981366461</v>
      </c>
      <c r="N35" s="36">
        <f t="shared" si="2"/>
        <v>0.23865404844928784</v>
      </c>
    </row>
    <row r="36" spans="1:14" x14ac:dyDescent="0.35">
      <c r="A36" s="131"/>
      <c r="B36" s="128" t="s">
        <v>39</v>
      </c>
      <c r="C36" s="133" t="s">
        <v>35</v>
      </c>
      <c r="D36" s="134"/>
      <c r="E36" s="22">
        <v>3419</v>
      </c>
      <c r="F36" s="22">
        <v>67513</v>
      </c>
      <c r="G36" s="22">
        <v>7026</v>
      </c>
      <c r="H36" s="22">
        <v>24566</v>
      </c>
      <c r="I36" s="22">
        <v>4256</v>
      </c>
      <c r="J36" s="22">
        <v>1151</v>
      </c>
      <c r="K36" s="22">
        <v>1387</v>
      </c>
      <c r="L36" s="22">
        <v>84</v>
      </c>
      <c r="M36" s="22">
        <v>127</v>
      </c>
      <c r="N36" s="37">
        <f>SUM(E36:M36)</f>
        <v>109529</v>
      </c>
    </row>
    <row r="37" spans="1:14" x14ac:dyDescent="0.35">
      <c r="A37" s="131"/>
      <c r="B37" s="129"/>
      <c r="C37" s="135" t="s">
        <v>36</v>
      </c>
      <c r="D37" s="136"/>
      <c r="E37" s="21">
        <v>572</v>
      </c>
      <c r="F37" s="21">
        <v>10341</v>
      </c>
      <c r="G37" s="21">
        <v>811</v>
      </c>
      <c r="H37" s="21">
        <v>3927</v>
      </c>
      <c r="I37" s="21">
        <v>1105</v>
      </c>
      <c r="J37" s="21">
        <v>236</v>
      </c>
      <c r="K37" s="21">
        <v>443</v>
      </c>
      <c r="L37" s="21">
        <v>1</v>
      </c>
      <c r="M37" s="21">
        <v>8</v>
      </c>
      <c r="N37" s="35">
        <f>SUM(E37:M37)</f>
        <v>17444</v>
      </c>
    </row>
    <row r="38" spans="1:14" ht="15" customHeight="1" x14ac:dyDescent="0.35">
      <c r="A38" s="132"/>
      <c r="B38" s="129"/>
      <c r="C38" s="124" t="s">
        <v>37</v>
      </c>
      <c r="D38" s="125"/>
      <c r="E38" s="36">
        <f t="shared" ref="E38:N38" si="3">E37/(E37+E36)</f>
        <v>0.14332247557003258</v>
      </c>
      <c r="F38" s="36">
        <f t="shared" si="3"/>
        <v>0.13282554525136794</v>
      </c>
      <c r="G38" s="36">
        <f t="shared" si="3"/>
        <v>0.10348347581982902</v>
      </c>
      <c r="H38" s="36">
        <f t="shared" si="3"/>
        <v>0.13782332502719966</v>
      </c>
      <c r="I38" s="36">
        <f t="shared" si="3"/>
        <v>0.20611826151837342</v>
      </c>
      <c r="J38" s="36">
        <f t="shared" si="3"/>
        <v>0.17015140591204037</v>
      </c>
      <c r="K38" s="36">
        <f t="shared" si="3"/>
        <v>0.24207650273224043</v>
      </c>
      <c r="L38" s="36">
        <f t="shared" si="3"/>
        <v>1.1764705882352941E-2</v>
      </c>
      <c r="M38" s="36">
        <f t="shared" si="3"/>
        <v>5.9259259259259262E-2</v>
      </c>
      <c r="N38" s="36">
        <f t="shared" si="3"/>
        <v>0.13738353823253763</v>
      </c>
    </row>
  </sheetData>
  <customSheetViews>
    <customSheetView guid="{63A9D80A-8E4A-4F33-B584-5ACED899AD49}" showGridLines="0" showRuler="0">
      <selection activeCell="C33" sqref="C33:D33"/>
      <pageMargins left="0.7" right="1.0416666666666666E-2" top="1.1770833333333333" bottom="0.75" header="4.1666666666666664E-2" footer="0.3"/>
      <printOptions gridLines="1"/>
      <pageSetup paperSize="9" orientation="portrait" r:id="rId1"/>
      <headerFooter differentFirst="1">
        <oddHeader>&amp;R&amp;G</oddHeader>
      </headerFooter>
    </customSheetView>
  </customSheetViews>
  <mergeCells count="34">
    <mergeCell ref="I1:N6"/>
    <mergeCell ref="A16:C16"/>
    <mergeCell ref="A17:C17"/>
    <mergeCell ref="A18:C18"/>
    <mergeCell ref="B36:B38"/>
    <mergeCell ref="C36:D36"/>
    <mergeCell ref="C37:D37"/>
    <mergeCell ref="C38:D38"/>
    <mergeCell ref="A25:C25"/>
    <mergeCell ref="A26:C26"/>
    <mergeCell ref="A27:C27"/>
    <mergeCell ref="A28:C28"/>
    <mergeCell ref="A29:C29"/>
    <mergeCell ref="A30:C30"/>
    <mergeCell ref="A14:C14"/>
    <mergeCell ref="A15:C15"/>
    <mergeCell ref="E10:N10"/>
    <mergeCell ref="A11:C11"/>
    <mergeCell ref="A12:C12"/>
    <mergeCell ref="A24:C24"/>
    <mergeCell ref="A31:C32"/>
    <mergeCell ref="A19:C19"/>
    <mergeCell ref="A20:C20"/>
    <mergeCell ref="A21:C21"/>
    <mergeCell ref="A22:C22"/>
    <mergeCell ref="A23:C23"/>
    <mergeCell ref="A8:D10"/>
    <mergeCell ref="E8:N8"/>
    <mergeCell ref="A13:C13"/>
    <mergeCell ref="A33:A38"/>
    <mergeCell ref="B33:B35"/>
    <mergeCell ref="C33:D33"/>
    <mergeCell ref="C34:D34"/>
    <mergeCell ref="C35:D35"/>
  </mergeCells>
  <printOptions gridLines="1"/>
  <pageMargins left="0.70866141732283472" right="0" top="1.1811023622047245" bottom="0.74803149606299213" header="3.937007874015748E-2" footer="0.31496062992125984"/>
  <pageSetup paperSize="9" scale="80" orientation="landscape" r:id="rId2"/>
  <headerFooter differentFirst="1">
    <oddHeader>&amp;R&amp;G</oddHeader>
  </headerFooter>
  <drawing r:id="rId3"/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N38"/>
  <sheetViews>
    <sheetView showGridLines="0" showRuler="0" zoomScale="85" zoomScaleNormal="85" workbookViewId="0">
      <selection activeCell="E33" sqref="E33:E34"/>
    </sheetView>
  </sheetViews>
  <sheetFormatPr baseColWidth="10" defaultRowHeight="14.5" x14ac:dyDescent="0.35"/>
  <cols>
    <col min="3" max="3" width="12.453125" customWidth="1"/>
    <col min="4" max="4" width="3.54296875" bestFit="1" customWidth="1"/>
    <col min="6" max="6" width="12.7265625" bestFit="1" customWidth="1"/>
    <col min="14" max="14" width="12.81640625" customWidth="1"/>
  </cols>
  <sheetData>
    <row r="1" spans="1:14" ht="15" customHeight="1" x14ac:dyDescent="0.35">
      <c r="A1" s="59"/>
      <c r="B1" s="59"/>
      <c r="C1" s="59"/>
      <c r="D1" s="59"/>
      <c r="E1" s="59"/>
      <c r="F1" s="59"/>
      <c r="G1" s="59"/>
      <c r="H1" s="59"/>
      <c r="I1" s="151" t="s">
        <v>96</v>
      </c>
      <c r="J1" s="151"/>
      <c r="K1" s="151"/>
      <c r="L1" s="151"/>
      <c r="M1" s="151"/>
      <c r="N1" s="151"/>
    </row>
    <row r="2" spans="1:14" ht="15" customHeight="1" x14ac:dyDescent="0.35">
      <c r="A2" s="59"/>
      <c r="B2" s="59"/>
      <c r="C2" s="59"/>
      <c r="D2" s="59"/>
      <c r="E2" s="59"/>
      <c r="F2" s="59"/>
      <c r="G2" s="59"/>
      <c r="H2" s="59"/>
      <c r="I2" s="151"/>
      <c r="J2" s="151"/>
      <c r="K2" s="151"/>
      <c r="L2" s="151"/>
      <c r="M2" s="151"/>
      <c r="N2" s="151"/>
    </row>
    <row r="3" spans="1:14" ht="15" customHeight="1" x14ac:dyDescent="0.35">
      <c r="A3" s="59"/>
      <c r="B3" s="59"/>
      <c r="C3" s="59"/>
      <c r="D3" s="59"/>
      <c r="E3" s="59"/>
      <c r="F3" s="59"/>
      <c r="G3" s="59"/>
      <c r="H3" s="59"/>
      <c r="I3" s="151"/>
      <c r="J3" s="151"/>
      <c r="K3" s="151"/>
      <c r="L3" s="151"/>
      <c r="M3" s="151"/>
      <c r="N3" s="151"/>
    </row>
    <row r="4" spans="1:14" ht="15" customHeight="1" x14ac:dyDescent="0.35">
      <c r="A4" s="59"/>
      <c r="B4" s="59"/>
      <c r="C4" s="59"/>
      <c r="D4" s="59"/>
      <c r="E4" s="59"/>
      <c r="F4" s="59"/>
      <c r="G4" s="59"/>
      <c r="H4" s="59"/>
      <c r="I4" s="151"/>
      <c r="J4" s="151"/>
      <c r="K4" s="151"/>
      <c r="L4" s="151"/>
      <c r="M4" s="151"/>
      <c r="N4" s="151"/>
    </row>
    <row r="5" spans="1:14" ht="15" customHeight="1" x14ac:dyDescent="0.35">
      <c r="A5" s="59"/>
      <c r="B5" s="59"/>
      <c r="C5" s="59"/>
      <c r="D5" s="59"/>
      <c r="E5" s="59"/>
      <c r="F5" s="59"/>
      <c r="G5" s="59"/>
      <c r="H5" s="59"/>
      <c r="I5" s="151"/>
      <c r="J5" s="151"/>
      <c r="K5" s="151"/>
      <c r="L5" s="151"/>
      <c r="M5" s="151"/>
      <c r="N5" s="151"/>
    </row>
    <row r="6" spans="1:14" ht="15" customHeight="1" x14ac:dyDescent="0.35">
      <c r="A6" s="59"/>
      <c r="B6" s="59"/>
      <c r="C6" s="59"/>
      <c r="D6" s="59"/>
      <c r="E6" s="59"/>
      <c r="F6" s="59"/>
      <c r="G6" s="59"/>
      <c r="H6" s="59"/>
      <c r="I6" s="151"/>
      <c r="J6" s="151"/>
      <c r="K6" s="151"/>
      <c r="L6" s="151"/>
      <c r="M6" s="151"/>
      <c r="N6" s="151"/>
    </row>
    <row r="8" spans="1:14" ht="15" customHeight="1" x14ac:dyDescent="0.35">
      <c r="A8" s="142" t="s">
        <v>41</v>
      </c>
      <c r="B8" s="143"/>
      <c r="C8" s="143"/>
      <c r="D8" s="144"/>
      <c r="E8" s="139" t="s">
        <v>0</v>
      </c>
      <c r="F8" s="139"/>
      <c r="G8" s="139"/>
      <c r="H8" s="139"/>
      <c r="I8" s="139"/>
      <c r="J8" s="139"/>
      <c r="K8" s="139"/>
      <c r="L8" s="139"/>
      <c r="M8" s="139"/>
      <c r="N8" s="139"/>
    </row>
    <row r="9" spans="1:14" ht="21" x14ac:dyDescent="0.35">
      <c r="A9" s="145"/>
      <c r="B9" s="146"/>
      <c r="C9" s="146"/>
      <c r="D9" s="147"/>
      <c r="E9" s="49" t="str">
        <f>+AND!E9</f>
        <v>M1 ambul. y taxis</v>
      </c>
      <c r="F9" s="49" t="str">
        <f>+AND!F9</f>
        <v>Resto M1</v>
      </c>
      <c r="G9" s="49" t="str">
        <f>+AND!G9</f>
        <v>L y Quads</v>
      </c>
      <c r="H9" s="49" t="str">
        <f>+AND!H9</f>
        <v>N1</v>
      </c>
      <c r="I9" s="49" t="str">
        <f>+AND!I9</f>
        <v>N2 y N3</v>
      </c>
      <c r="J9" s="49" t="str">
        <f>+AND!J9</f>
        <v>M2 y M3</v>
      </c>
      <c r="K9" s="49" t="str">
        <f>+AND!K9</f>
        <v>O</v>
      </c>
      <c r="L9" s="49" t="str">
        <f>+AND!L9</f>
        <v>T</v>
      </c>
      <c r="M9" s="49" t="str">
        <f>+AND!M9</f>
        <v>Resto</v>
      </c>
      <c r="N9" s="50" t="str">
        <f>+AND!N9</f>
        <v>TOTAL</v>
      </c>
    </row>
    <row r="10" spans="1:14" ht="15" customHeight="1" x14ac:dyDescent="0.35">
      <c r="A10" s="148"/>
      <c r="B10" s="149"/>
      <c r="C10" s="149"/>
      <c r="D10" s="150"/>
      <c r="E10" s="139" t="s">
        <v>9</v>
      </c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x14ac:dyDescent="0.35">
      <c r="A11" s="122" t="s">
        <v>12</v>
      </c>
      <c r="B11" s="122"/>
      <c r="C11" s="123"/>
      <c r="D11" s="14" t="s">
        <v>15</v>
      </c>
      <c r="E11" s="41">
        <v>563</v>
      </c>
      <c r="F11" s="41">
        <v>93134</v>
      </c>
      <c r="G11" s="41">
        <v>2367</v>
      </c>
      <c r="H11" s="41">
        <v>31701</v>
      </c>
      <c r="I11" s="41">
        <v>3444</v>
      </c>
      <c r="J11" s="41">
        <v>379</v>
      </c>
      <c r="K11" s="41">
        <v>2260</v>
      </c>
      <c r="L11" s="41">
        <v>73</v>
      </c>
      <c r="M11" s="41">
        <v>156</v>
      </c>
      <c r="N11" s="3">
        <f>SUM(E11:M11)</f>
        <v>134077</v>
      </c>
    </row>
    <row r="12" spans="1:14" x14ac:dyDescent="0.35">
      <c r="A12" s="120" t="s">
        <v>13</v>
      </c>
      <c r="B12" s="120"/>
      <c r="C12" s="121"/>
      <c r="D12" s="11" t="s">
        <v>14</v>
      </c>
      <c r="E12" s="40">
        <v>148</v>
      </c>
      <c r="F12" s="40">
        <v>4044</v>
      </c>
      <c r="G12" s="40">
        <v>936</v>
      </c>
      <c r="H12" s="40">
        <v>1166</v>
      </c>
      <c r="I12" s="40">
        <v>238</v>
      </c>
      <c r="J12" s="40">
        <v>35</v>
      </c>
      <c r="K12" s="40">
        <v>193</v>
      </c>
      <c r="L12" s="40">
        <v>12</v>
      </c>
      <c r="M12" s="40">
        <v>36</v>
      </c>
      <c r="N12" s="4">
        <f t="shared" ref="N12:N30" si="0">SUM(E12:M12)</f>
        <v>6808</v>
      </c>
    </row>
    <row r="13" spans="1:14" x14ac:dyDescent="0.35">
      <c r="A13" s="122" t="s">
        <v>16</v>
      </c>
      <c r="B13" s="122"/>
      <c r="C13" s="123"/>
      <c r="D13" s="10" t="s">
        <v>15</v>
      </c>
      <c r="E13" s="41">
        <v>896</v>
      </c>
      <c r="F13" s="41">
        <v>113960</v>
      </c>
      <c r="G13" s="41">
        <v>2319</v>
      </c>
      <c r="H13" s="41">
        <v>56211</v>
      </c>
      <c r="I13" s="41">
        <v>11601</v>
      </c>
      <c r="J13" s="41">
        <v>2629</v>
      </c>
      <c r="K13" s="41">
        <v>4764</v>
      </c>
      <c r="L13" s="41">
        <v>119</v>
      </c>
      <c r="M13" s="41">
        <v>435</v>
      </c>
      <c r="N13" s="3">
        <f t="shared" si="0"/>
        <v>192934</v>
      </c>
    </row>
    <row r="14" spans="1:14" x14ac:dyDescent="0.35">
      <c r="A14" s="120" t="s">
        <v>30</v>
      </c>
      <c r="B14" s="120"/>
      <c r="C14" s="121"/>
      <c r="D14" s="29" t="s">
        <v>14</v>
      </c>
      <c r="E14" s="40">
        <v>129</v>
      </c>
      <c r="F14" s="40">
        <v>14526</v>
      </c>
      <c r="G14" s="40">
        <v>1266</v>
      </c>
      <c r="H14" s="40">
        <v>6671</v>
      </c>
      <c r="I14" s="40">
        <v>2520</v>
      </c>
      <c r="J14" s="40">
        <v>569</v>
      </c>
      <c r="K14" s="40">
        <v>641</v>
      </c>
      <c r="L14" s="40">
        <v>20</v>
      </c>
      <c r="M14" s="40">
        <v>56</v>
      </c>
      <c r="N14" s="4">
        <f t="shared" si="0"/>
        <v>26398</v>
      </c>
    </row>
    <row r="15" spans="1:14" x14ac:dyDescent="0.35">
      <c r="A15" s="122" t="s">
        <v>17</v>
      </c>
      <c r="B15" s="122"/>
      <c r="C15" s="123"/>
      <c r="D15" s="10" t="s">
        <v>15</v>
      </c>
      <c r="E15" s="41">
        <v>57</v>
      </c>
      <c r="F15" s="41">
        <v>2070</v>
      </c>
      <c r="G15" s="41">
        <v>101</v>
      </c>
      <c r="H15" s="41">
        <v>1789</v>
      </c>
      <c r="I15" s="41">
        <v>57</v>
      </c>
      <c r="J15" s="41">
        <v>59</v>
      </c>
      <c r="K15" s="41">
        <v>0</v>
      </c>
      <c r="L15" s="41">
        <v>0</v>
      </c>
      <c r="M15" s="41">
        <v>2</v>
      </c>
      <c r="N15" s="3">
        <f t="shared" si="0"/>
        <v>4135</v>
      </c>
    </row>
    <row r="16" spans="1:14" x14ac:dyDescent="0.35">
      <c r="A16" s="120" t="s">
        <v>24</v>
      </c>
      <c r="B16" s="120"/>
      <c r="C16" s="121"/>
      <c r="D16" s="11" t="s">
        <v>14</v>
      </c>
      <c r="E16" s="40">
        <v>186</v>
      </c>
      <c r="F16" s="40">
        <v>12734</v>
      </c>
      <c r="G16" s="40">
        <v>341</v>
      </c>
      <c r="H16" s="40">
        <v>3471</v>
      </c>
      <c r="I16" s="40">
        <v>415</v>
      </c>
      <c r="J16" s="40">
        <v>231</v>
      </c>
      <c r="K16" s="40">
        <v>0</v>
      </c>
      <c r="L16" s="40">
        <v>0</v>
      </c>
      <c r="M16" s="40">
        <v>4</v>
      </c>
      <c r="N16" s="4">
        <f t="shared" si="0"/>
        <v>17382</v>
      </c>
    </row>
    <row r="17" spans="1:14" x14ac:dyDescent="0.35">
      <c r="A17" s="122" t="s">
        <v>18</v>
      </c>
      <c r="B17" s="122"/>
      <c r="C17" s="123"/>
      <c r="D17" s="10" t="s">
        <v>15</v>
      </c>
      <c r="E17" s="41">
        <v>3448</v>
      </c>
      <c r="F17" s="41">
        <v>287988</v>
      </c>
      <c r="G17" s="41">
        <v>3699</v>
      </c>
      <c r="H17" s="41">
        <v>106668</v>
      </c>
      <c r="I17" s="41">
        <v>15190</v>
      </c>
      <c r="J17" s="41">
        <v>3587</v>
      </c>
      <c r="K17" s="41">
        <v>6165</v>
      </c>
      <c r="L17" s="41">
        <v>159</v>
      </c>
      <c r="M17" s="41">
        <v>331</v>
      </c>
      <c r="N17" s="3">
        <f t="shared" si="0"/>
        <v>427235</v>
      </c>
    </row>
    <row r="18" spans="1:14" x14ac:dyDescent="0.35">
      <c r="A18" s="120" t="s">
        <v>25</v>
      </c>
      <c r="B18" s="120"/>
      <c r="C18" s="121"/>
      <c r="D18" s="11" t="s">
        <v>14</v>
      </c>
      <c r="E18" s="40">
        <v>598</v>
      </c>
      <c r="F18" s="40">
        <v>54360</v>
      </c>
      <c r="G18" s="40">
        <v>4862</v>
      </c>
      <c r="H18" s="40">
        <v>18908</v>
      </c>
      <c r="I18" s="40">
        <v>4040</v>
      </c>
      <c r="J18" s="40">
        <v>511</v>
      </c>
      <c r="K18" s="40">
        <v>1339</v>
      </c>
      <c r="L18" s="40">
        <v>32</v>
      </c>
      <c r="M18" s="40">
        <v>106</v>
      </c>
      <c r="N18" s="4">
        <f t="shared" si="0"/>
        <v>84756</v>
      </c>
    </row>
    <row r="19" spans="1:14" x14ac:dyDescent="0.35">
      <c r="A19" s="122" t="s">
        <v>19</v>
      </c>
      <c r="B19" s="122"/>
      <c r="C19" s="123"/>
      <c r="D19" s="10" t="s">
        <v>15</v>
      </c>
      <c r="E19" s="41">
        <v>298</v>
      </c>
      <c r="F19" s="41">
        <v>2573</v>
      </c>
      <c r="G19" s="41">
        <v>0</v>
      </c>
      <c r="H19" s="41">
        <v>1218</v>
      </c>
      <c r="I19" s="41">
        <v>2534</v>
      </c>
      <c r="J19" s="41">
        <v>3093</v>
      </c>
      <c r="K19" s="41">
        <v>0</v>
      </c>
      <c r="L19" s="41">
        <v>0</v>
      </c>
      <c r="M19" s="41">
        <v>0</v>
      </c>
      <c r="N19" s="3">
        <f t="shared" si="0"/>
        <v>9716</v>
      </c>
    </row>
    <row r="20" spans="1:14" x14ac:dyDescent="0.35">
      <c r="A20" s="120" t="s">
        <v>26</v>
      </c>
      <c r="B20" s="120"/>
      <c r="C20" s="121"/>
      <c r="D20" s="11" t="s">
        <v>14</v>
      </c>
      <c r="E20" s="40">
        <v>2303</v>
      </c>
      <c r="F20" s="40">
        <v>94815</v>
      </c>
      <c r="G20" s="40">
        <v>3253</v>
      </c>
      <c r="H20" s="40">
        <v>18238</v>
      </c>
      <c r="I20" s="40">
        <v>1691</v>
      </c>
      <c r="J20" s="40">
        <v>597</v>
      </c>
      <c r="K20" s="40">
        <v>0</v>
      </c>
      <c r="L20" s="40">
        <v>0</v>
      </c>
      <c r="M20" s="40">
        <v>1</v>
      </c>
      <c r="N20" s="4">
        <f t="shared" si="0"/>
        <v>120898</v>
      </c>
    </row>
    <row r="21" spans="1:14" x14ac:dyDescent="0.35">
      <c r="A21" s="122" t="s">
        <v>20</v>
      </c>
      <c r="B21" s="122"/>
      <c r="C21" s="123"/>
      <c r="D21" s="10" t="s">
        <v>15</v>
      </c>
      <c r="E21" s="41">
        <v>1339</v>
      </c>
      <c r="F21" s="41">
        <v>78438</v>
      </c>
      <c r="G21" s="41">
        <v>387</v>
      </c>
      <c r="H21" s="41">
        <v>50011</v>
      </c>
      <c r="I21" s="41">
        <v>8923</v>
      </c>
      <c r="J21" s="41">
        <v>1611</v>
      </c>
      <c r="K21" s="41">
        <v>6140</v>
      </c>
      <c r="L21" s="41">
        <v>1</v>
      </c>
      <c r="M21" s="41">
        <v>12</v>
      </c>
      <c r="N21" s="3">
        <f t="shared" si="0"/>
        <v>146862</v>
      </c>
    </row>
    <row r="22" spans="1:14" x14ac:dyDescent="0.35">
      <c r="A22" s="120" t="s">
        <v>27</v>
      </c>
      <c r="B22" s="120"/>
      <c r="C22" s="121"/>
      <c r="D22" s="11" t="s">
        <v>14</v>
      </c>
      <c r="E22" s="40">
        <v>396</v>
      </c>
      <c r="F22" s="40">
        <v>30577</v>
      </c>
      <c r="G22" s="40">
        <v>1363</v>
      </c>
      <c r="H22" s="40">
        <v>15081</v>
      </c>
      <c r="I22" s="40">
        <v>6139</v>
      </c>
      <c r="J22" s="40">
        <v>907</v>
      </c>
      <c r="K22" s="40">
        <v>3233</v>
      </c>
      <c r="L22" s="40">
        <v>6</v>
      </c>
      <c r="M22" s="40">
        <v>31</v>
      </c>
      <c r="N22" s="4">
        <f t="shared" si="0"/>
        <v>57733</v>
      </c>
    </row>
    <row r="23" spans="1:14" x14ac:dyDescent="0.35">
      <c r="A23" s="140" t="s">
        <v>33</v>
      </c>
      <c r="B23" s="140"/>
      <c r="C23" s="141"/>
      <c r="D23" s="10" t="s">
        <v>15</v>
      </c>
      <c r="E23" s="41">
        <v>189</v>
      </c>
      <c r="F23" s="41">
        <v>23998</v>
      </c>
      <c r="G23" s="41">
        <v>176</v>
      </c>
      <c r="H23" s="41">
        <v>13978</v>
      </c>
      <c r="I23" s="41">
        <v>2132</v>
      </c>
      <c r="J23" s="41">
        <v>297</v>
      </c>
      <c r="K23" s="41">
        <v>2</v>
      </c>
      <c r="L23" s="41">
        <v>13</v>
      </c>
      <c r="M23" s="41">
        <v>38</v>
      </c>
      <c r="N23" s="3">
        <f t="shared" si="0"/>
        <v>40823</v>
      </c>
    </row>
    <row r="24" spans="1:14" x14ac:dyDescent="0.35">
      <c r="A24" s="120" t="s">
        <v>28</v>
      </c>
      <c r="B24" s="120"/>
      <c r="C24" s="121"/>
      <c r="D24" s="11" t="s">
        <v>14</v>
      </c>
      <c r="E24" s="40">
        <v>91</v>
      </c>
      <c r="F24" s="40">
        <v>9240</v>
      </c>
      <c r="G24" s="40">
        <v>208</v>
      </c>
      <c r="H24" s="40">
        <v>5339</v>
      </c>
      <c r="I24" s="40">
        <v>845</v>
      </c>
      <c r="J24" s="40">
        <v>141</v>
      </c>
      <c r="K24" s="40">
        <v>2</v>
      </c>
      <c r="L24" s="40">
        <v>14</v>
      </c>
      <c r="M24" s="40">
        <v>22</v>
      </c>
      <c r="N24" s="4">
        <f t="shared" si="0"/>
        <v>15902</v>
      </c>
    </row>
    <row r="25" spans="1:14" x14ac:dyDescent="0.35">
      <c r="A25" s="122" t="s">
        <v>21</v>
      </c>
      <c r="B25" s="122"/>
      <c r="C25" s="123"/>
      <c r="D25" s="10" t="s">
        <v>15</v>
      </c>
      <c r="E25" s="41">
        <v>182</v>
      </c>
      <c r="F25" s="41">
        <v>14215</v>
      </c>
      <c r="G25" s="41">
        <v>822</v>
      </c>
      <c r="H25" s="41">
        <v>5025</v>
      </c>
      <c r="I25" s="41">
        <v>377</v>
      </c>
      <c r="J25" s="41">
        <v>107</v>
      </c>
      <c r="K25" s="41">
        <v>357</v>
      </c>
      <c r="L25" s="41">
        <v>8</v>
      </c>
      <c r="M25" s="41">
        <v>18</v>
      </c>
      <c r="N25" s="3">
        <f t="shared" si="0"/>
        <v>21111</v>
      </c>
    </row>
    <row r="26" spans="1:14" x14ac:dyDescent="0.35">
      <c r="A26" s="120" t="s">
        <v>29</v>
      </c>
      <c r="B26" s="120"/>
      <c r="C26" s="121"/>
      <c r="D26" s="11" t="s">
        <v>14</v>
      </c>
      <c r="E26" s="40">
        <v>786</v>
      </c>
      <c r="F26" s="40">
        <v>51684</v>
      </c>
      <c r="G26" s="40">
        <v>1645</v>
      </c>
      <c r="H26" s="40">
        <v>16286</v>
      </c>
      <c r="I26" s="40">
        <v>2388</v>
      </c>
      <c r="J26" s="40">
        <v>536</v>
      </c>
      <c r="K26" s="40">
        <v>1164</v>
      </c>
      <c r="L26" s="40">
        <v>15</v>
      </c>
      <c r="M26" s="40">
        <v>30</v>
      </c>
      <c r="N26" s="4">
        <f t="shared" si="0"/>
        <v>74534</v>
      </c>
    </row>
    <row r="27" spans="1:14" x14ac:dyDescent="0.35">
      <c r="A27" s="122" t="s">
        <v>22</v>
      </c>
      <c r="B27" s="122"/>
      <c r="C27" s="123"/>
      <c r="D27" s="10" t="s">
        <v>15</v>
      </c>
      <c r="E27" s="41">
        <v>2128</v>
      </c>
      <c r="F27" s="41">
        <v>231057</v>
      </c>
      <c r="G27" s="41">
        <v>879</v>
      </c>
      <c r="H27" s="41">
        <v>87400</v>
      </c>
      <c r="I27" s="41">
        <v>9429</v>
      </c>
      <c r="J27" s="41">
        <v>1990</v>
      </c>
      <c r="K27" s="41">
        <v>0</v>
      </c>
      <c r="L27" s="41">
        <v>49</v>
      </c>
      <c r="M27" s="41">
        <v>113</v>
      </c>
      <c r="N27" s="3">
        <f t="shared" si="0"/>
        <v>333045</v>
      </c>
    </row>
    <row r="28" spans="1:14" x14ac:dyDescent="0.35">
      <c r="A28" s="120" t="s">
        <v>31</v>
      </c>
      <c r="B28" s="120"/>
      <c r="C28" s="121"/>
      <c r="D28" s="11" t="s">
        <v>14</v>
      </c>
      <c r="E28" s="40">
        <v>84</v>
      </c>
      <c r="F28" s="40">
        <v>12567</v>
      </c>
      <c r="G28" s="40">
        <v>731</v>
      </c>
      <c r="H28" s="40">
        <v>5204</v>
      </c>
      <c r="I28" s="40">
        <v>705</v>
      </c>
      <c r="J28" s="40">
        <v>116</v>
      </c>
      <c r="K28" s="40">
        <v>2</v>
      </c>
      <c r="L28" s="40">
        <v>5</v>
      </c>
      <c r="M28" s="40">
        <v>5</v>
      </c>
      <c r="N28" s="4">
        <f t="shared" si="0"/>
        <v>19419</v>
      </c>
    </row>
    <row r="29" spans="1:14" x14ac:dyDescent="0.35">
      <c r="A29" s="122" t="s">
        <v>23</v>
      </c>
      <c r="B29" s="122"/>
      <c r="C29" s="123"/>
      <c r="D29" s="10" t="s">
        <v>15</v>
      </c>
      <c r="E29" s="41">
        <v>8</v>
      </c>
      <c r="F29" s="41">
        <v>4</v>
      </c>
      <c r="G29" s="41">
        <v>100</v>
      </c>
      <c r="H29" s="41">
        <v>0</v>
      </c>
      <c r="I29" s="41">
        <v>0</v>
      </c>
      <c r="J29" s="41">
        <v>414</v>
      </c>
      <c r="K29" s="41">
        <v>0</v>
      </c>
      <c r="L29" s="41">
        <v>0</v>
      </c>
      <c r="M29" s="41">
        <v>0</v>
      </c>
      <c r="N29" s="3">
        <f t="shared" si="0"/>
        <v>526</v>
      </c>
    </row>
    <row r="30" spans="1:14" x14ac:dyDescent="0.35">
      <c r="A30" s="120" t="s">
        <v>32</v>
      </c>
      <c r="B30" s="120"/>
      <c r="C30" s="121"/>
      <c r="D30" s="11" t="s">
        <v>14</v>
      </c>
      <c r="E30" s="40">
        <v>35</v>
      </c>
      <c r="F30" s="40">
        <v>5676</v>
      </c>
      <c r="G30" s="40">
        <v>1875</v>
      </c>
      <c r="H30" s="40">
        <v>3000</v>
      </c>
      <c r="I30" s="40">
        <v>2383</v>
      </c>
      <c r="J30" s="40">
        <v>860</v>
      </c>
      <c r="K30" s="40">
        <v>107</v>
      </c>
      <c r="L30" s="40">
        <v>2</v>
      </c>
      <c r="M30" s="40">
        <v>8</v>
      </c>
      <c r="N30" s="4">
        <f t="shared" si="0"/>
        <v>13946</v>
      </c>
    </row>
    <row r="31" spans="1:14" x14ac:dyDescent="0.35">
      <c r="A31" s="126" t="s">
        <v>34</v>
      </c>
      <c r="B31" s="126"/>
      <c r="C31" s="127"/>
      <c r="D31" s="12" t="s">
        <v>15</v>
      </c>
      <c r="E31" s="64">
        <f t="shared" ref="E31:M31" si="1">E11+E13+E15+E17+E19+E21+E23+E25+E27+E29</f>
        <v>9108</v>
      </c>
      <c r="F31" s="64">
        <f t="shared" si="1"/>
        <v>847437</v>
      </c>
      <c r="G31" s="64">
        <f t="shared" si="1"/>
        <v>10850</v>
      </c>
      <c r="H31" s="64">
        <f t="shared" si="1"/>
        <v>354001</v>
      </c>
      <c r="I31" s="64">
        <f t="shared" si="1"/>
        <v>53687</v>
      </c>
      <c r="J31" s="64">
        <f t="shared" si="1"/>
        <v>14166</v>
      </c>
      <c r="K31" s="64">
        <f t="shared" si="1"/>
        <v>19688</v>
      </c>
      <c r="L31" s="64">
        <f t="shared" si="1"/>
        <v>422</v>
      </c>
      <c r="M31" s="64">
        <f t="shared" si="1"/>
        <v>1105</v>
      </c>
      <c r="N31" s="3">
        <f t="shared" ref="N31:N32" si="2">N11+N13+N15+N17+N19+N21+N23+N25+N27+N29</f>
        <v>1310464</v>
      </c>
    </row>
    <row r="32" spans="1:14" x14ac:dyDescent="0.35">
      <c r="A32" s="126"/>
      <c r="B32" s="126"/>
      <c r="C32" s="127"/>
      <c r="D32" s="13" t="s">
        <v>14</v>
      </c>
      <c r="E32" s="65">
        <f t="shared" ref="E32:M32" si="3">E12+E14+E16+E18+E20+E22+E24+E26+E28+E30</f>
        <v>4756</v>
      </c>
      <c r="F32" s="65">
        <f t="shared" si="3"/>
        <v>290223</v>
      </c>
      <c r="G32" s="65">
        <f t="shared" si="3"/>
        <v>16480</v>
      </c>
      <c r="H32" s="65">
        <f t="shared" si="3"/>
        <v>93364</v>
      </c>
      <c r="I32" s="65">
        <f t="shared" si="3"/>
        <v>21364</v>
      </c>
      <c r="J32" s="65">
        <f t="shared" si="3"/>
        <v>4503</v>
      </c>
      <c r="K32" s="65">
        <f t="shared" si="3"/>
        <v>6681</v>
      </c>
      <c r="L32" s="65">
        <f t="shared" si="3"/>
        <v>106</v>
      </c>
      <c r="M32" s="65">
        <f t="shared" si="3"/>
        <v>299</v>
      </c>
      <c r="N32" s="4">
        <f t="shared" si="2"/>
        <v>437776</v>
      </c>
    </row>
    <row r="33" spans="1:14" x14ac:dyDescent="0.35">
      <c r="A33" s="130" t="s">
        <v>40</v>
      </c>
      <c r="B33" s="128" t="s">
        <v>38</v>
      </c>
      <c r="C33" s="133" t="s">
        <v>35</v>
      </c>
      <c r="D33" s="134"/>
      <c r="E33" s="38">
        <v>16465</v>
      </c>
      <c r="F33" s="38">
        <v>649909</v>
      </c>
      <c r="G33" s="38">
        <v>38740</v>
      </c>
      <c r="H33" s="38">
        <v>175324</v>
      </c>
      <c r="I33" s="38">
        <v>20002</v>
      </c>
      <c r="J33" s="38">
        <v>6418</v>
      </c>
      <c r="K33" s="38">
        <v>9897</v>
      </c>
      <c r="L33" s="38">
        <v>350</v>
      </c>
      <c r="M33" s="38">
        <v>734</v>
      </c>
      <c r="N33" s="6">
        <f>SUM(E33:M33)</f>
        <v>917839</v>
      </c>
    </row>
    <row r="34" spans="1:14" x14ac:dyDescent="0.35">
      <c r="A34" s="131"/>
      <c r="B34" s="129"/>
      <c r="C34" s="135" t="s">
        <v>36</v>
      </c>
      <c r="D34" s="136"/>
      <c r="E34" s="39">
        <v>2673</v>
      </c>
      <c r="F34" s="39">
        <v>151586</v>
      </c>
      <c r="G34" s="39">
        <v>7660</v>
      </c>
      <c r="H34" s="39">
        <v>46774</v>
      </c>
      <c r="I34" s="39">
        <v>8276</v>
      </c>
      <c r="J34" s="39">
        <v>1954</v>
      </c>
      <c r="K34" s="39">
        <v>2816</v>
      </c>
      <c r="L34" s="39">
        <v>47</v>
      </c>
      <c r="M34" s="39">
        <v>132</v>
      </c>
      <c r="N34" s="7">
        <f>SUM(E34:M34)</f>
        <v>221918</v>
      </c>
    </row>
    <row r="35" spans="1:14" x14ac:dyDescent="0.35">
      <c r="A35" s="131"/>
      <c r="B35" s="129"/>
      <c r="C35" s="124" t="s">
        <v>37</v>
      </c>
      <c r="D35" s="125"/>
      <c r="E35" s="66">
        <f t="shared" ref="E35:N35" si="4">E34/(E33+E34)</f>
        <v>0.13966976695579475</v>
      </c>
      <c r="F35" s="66">
        <f t="shared" si="4"/>
        <v>0.18912906505966975</v>
      </c>
      <c r="G35" s="66">
        <f t="shared" si="4"/>
        <v>0.16508620689655173</v>
      </c>
      <c r="H35" s="66">
        <f t="shared" si="4"/>
        <v>0.21060072580572539</v>
      </c>
      <c r="I35" s="66">
        <f t="shared" si="4"/>
        <v>0.29266567649763064</v>
      </c>
      <c r="J35" s="66">
        <f t="shared" si="4"/>
        <v>0.23339703774486384</v>
      </c>
      <c r="K35" s="66">
        <f t="shared" si="4"/>
        <v>0.22150554550460158</v>
      </c>
      <c r="L35" s="66">
        <f t="shared" si="4"/>
        <v>0.11838790931989925</v>
      </c>
      <c r="M35" s="66">
        <f t="shared" si="4"/>
        <v>0.15242494226327943</v>
      </c>
      <c r="N35" s="9">
        <f t="shared" si="4"/>
        <v>0.19470641549031942</v>
      </c>
    </row>
    <row r="36" spans="1:14" x14ac:dyDescent="0.35">
      <c r="A36" s="131"/>
      <c r="B36" s="128" t="s">
        <v>39</v>
      </c>
      <c r="C36" s="133" t="s">
        <v>35</v>
      </c>
      <c r="D36" s="134"/>
      <c r="E36" s="38">
        <v>2368</v>
      </c>
      <c r="F36" s="38">
        <v>144397</v>
      </c>
      <c r="G36" s="38">
        <v>6985</v>
      </c>
      <c r="H36" s="38">
        <v>45032</v>
      </c>
      <c r="I36" s="38">
        <v>7966</v>
      </c>
      <c r="J36" s="38">
        <v>1930</v>
      </c>
      <c r="K36" s="38">
        <v>2612</v>
      </c>
      <c r="L36" s="38">
        <v>41</v>
      </c>
      <c r="M36" s="38">
        <v>116</v>
      </c>
      <c r="N36" s="8">
        <f>SUM(E36:M36)</f>
        <v>211447</v>
      </c>
    </row>
    <row r="37" spans="1:14" x14ac:dyDescent="0.35">
      <c r="A37" s="131"/>
      <c r="B37" s="129"/>
      <c r="C37" s="135" t="s">
        <v>36</v>
      </c>
      <c r="D37" s="136"/>
      <c r="E37" s="39">
        <v>209</v>
      </c>
      <c r="F37" s="39">
        <v>24380</v>
      </c>
      <c r="G37" s="39">
        <v>686</v>
      </c>
      <c r="H37" s="39">
        <v>5498</v>
      </c>
      <c r="I37" s="39">
        <v>1696</v>
      </c>
      <c r="J37" s="39">
        <v>321</v>
      </c>
      <c r="K37" s="39">
        <v>716</v>
      </c>
      <c r="L37" s="39">
        <v>1</v>
      </c>
      <c r="M37" s="39">
        <v>8</v>
      </c>
      <c r="N37" s="7">
        <f>SUM(E37:M37)</f>
        <v>33515</v>
      </c>
    </row>
    <row r="38" spans="1:14" ht="15" customHeight="1" x14ac:dyDescent="0.35">
      <c r="A38" s="132"/>
      <c r="B38" s="129"/>
      <c r="C38" s="124" t="s">
        <v>37</v>
      </c>
      <c r="D38" s="125"/>
      <c r="E38" s="66">
        <f t="shared" ref="E38:N38" si="5">E37/(E37+E36)</f>
        <v>8.110205665502522E-2</v>
      </c>
      <c r="F38" s="66">
        <f t="shared" si="5"/>
        <v>0.14445096192016685</v>
      </c>
      <c r="G38" s="66">
        <f t="shared" si="5"/>
        <v>8.9427714769912653E-2</v>
      </c>
      <c r="H38" s="66">
        <f t="shared" si="5"/>
        <v>0.10880664951513952</v>
      </c>
      <c r="I38" s="66">
        <f t="shared" si="5"/>
        <v>0.17553301593872905</v>
      </c>
      <c r="J38" s="66">
        <f t="shared" si="5"/>
        <v>0.14260328742780987</v>
      </c>
      <c r="K38" s="66">
        <f t="shared" si="5"/>
        <v>0.21514423076923078</v>
      </c>
      <c r="L38" s="66">
        <f t="shared" si="5"/>
        <v>2.3809523809523808E-2</v>
      </c>
      <c r="M38" s="66">
        <f t="shared" si="5"/>
        <v>6.4516129032258063E-2</v>
      </c>
      <c r="N38" s="9">
        <f t="shared" si="5"/>
        <v>0.13681713898482215</v>
      </c>
    </row>
  </sheetData>
  <customSheetViews>
    <customSheetView guid="{63A9D80A-8E4A-4F33-B584-5ACED899AD49}" showGridLines="0" showRuler="0" topLeftCell="A10">
      <selection activeCell="J44" sqref="J44"/>
      <pageMargins left="0.7" right="1.0416666666666666E-2" top="1.1770833333333333" bottom="0.75" header="4.1666666666666664E-2" footer="0.3"/>
      <printOptions gridLines="1"/>
      <pageSetup paperSize="9" orientation="portrait" r:id="rId1"/>
      <headerFooter differentFirst="1">
        <oddHeader>&amp;R&amp;G</oddHeader>
      </headerFooter>
    </customSheetView>
  </customSheetViews>
  <mergeCells count="34">
    <mergeCell ref="A15:C15"/>
    <mergeCell ref="A16:C16"/>
    <mergeCell ref="A17:C17"/>
    <mergeCell ref="E10:N10"/>
    <mergeCell ref="A11:C11"/>
    <mergeCell ref="A12:C12"/>
    <mergeCell ref="A13:C13"/>
    <mergeCell ref="A14:C14"/>
    <mergeCell ref="I1:N6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8:C18"/>
    <mergeCell ref="A8:D10"/>
    <mergeCell ref="E8:N8"/>
    <mergeCell ref="A31:C32"/>
    <mergeCell ref="A33:A38"/>
    <mergeCell ref="B33:B35"/>
    <mergeCell ref="C33:D33"/>
    <mergeCell ref="C34:D34"/>
    <mergeCell ref="C35:D35"/>
    <mergeCell ref="B36:B38"/>
    <mergeCell ref="C36:D36"/>
    <mergeCell ref="C37:D37"/>
    <mergeCell ref="C38:D38"/>
  </mergeCells>
  <printOptions gridLines="1"/>
  <pageMargins left="0.70866141732283472" right="0" top="1.1811023622047245" bottom="0.74803149606299213" header="3.937007874015748E-2" footer="0.31496062992125984"/>
  <pageSetup paperSize="9" scale="80" orientation="landscape" r:id="rId2"/>
  <headerFooter differentFirst="1">
    <oddHeader>&amp;R&amp;G</oddHeader>
  </headerFooter>
  <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N38"/>
  <sheetViews>
    <sheetView showGridLines="0" showRuler="0" topLeftCell="A4" zoomScale="85" zoomScaleNormal="85" workbookViewId="0">
      <selection activeCell="E33" sqref="E33"/>
    </sheetView>
  </sheetViews>
  <sheetFormatPr baseColWidth="10" defaultRowHeight="14.5" x14ac:dyDescent="0.35"/>
  <cols>
    <col min="3" max="3" width="12.453125" customWidth="1"/>
    <col min="4" max="4" width="3.54296875" bestFit="1" customWidth="1"/>
    <col min="6" max="6" width="12.7265625" bestFit="1" customWidth="1"/>
  </cols>
  <sheetData>
    <row r="1" spans="1:14" ht="15" customHeight="1" x14ac:dyDescent="0.35">
      <c r="A1" s="68"/>
      <c r="B1" s="68"/>
      <c r="C1" s="68"/>
      <c r="D1" s="68"/>
      <c r="E1" s="68"/>
      <c r="F1" s="68"/>
      <c r="G1" s="68"/>
      <c r="H1" s="68"/>
      <c r="I1" s="137" t="s">
        <v>97</v>
      </c>
      <c r="J1" s="138"/>
      <c r="K1" s="138"/>
      <c r="L1" s="138"/>
      <c r="M1" s="138"/>
      <c r="N1" s="138"/>
    </row>
    <row r="2" spans="1:14" ht="15" customHeight="1" x14ac:dyDescent="0.35">
      <c r="A2" s="68"/>
      <c r="B2" s="68"/>
      <c r="C2" s="68"/>
      <c r="D2" s="68"/>
      <c r="E2" s="68"/>
      <c r="F2" s="68"/>
      <c r="G2" s="68"/>
      <c r="H2" s="68"/>
      <c r="I2" s="138"/>
      <c r="J2" s="138"/>
      <c r="K2" s="138"/>
      <c r="L2" s="138"/>
      <c r="M2" s="138"/>
      <c r="N2" s="138"/>
    </row>
    <row r="3" spans="1:14" ht="15" customHeight="1" x14ac:dyDescent="0.35">
      <c r="A3" s="68"/>
      <c r="B3" s="68"/>
      <c r="C3" s="68"/>
      <c r="D3" s="68"/>
      <c r="E3" s="68"/>
      <c r="F3" s="68"/>
      <c r="G3" s="68"/>
      <c r="H3" s="68"/>
      <c r="I3" s="138"/>
      <c r="J3" s="138"/>
      <c r="K3" s="138"/>
      <c r="L3" s="138"/>
      <c r="M3" s="138"/>
      <c r="N3" s="138"/>
    </row>
    <row r="4" spans="1:14" ht="15" customHeight="1" x14ac:dyDescent="0.35">
      <c r="A4" s="68"/>
      <c r="B4" s="68"/>
      <c r="C4" s="68"/>
      <c r="D4" s="68"/>
      <c r="E4" s="68"/>
      <c r="F4" s="68"/>
      <c r="G4" s="68"/>
      <c r="H4" s="68"/>
      <c r="I4" s="138"/>
      <c r="J4" s="138"/>
      <c r="K4" s="138"/>
      <c r="L4" s="138"/>
      <c r="M4" s="138"/>
      <c r="N4" s="138"/>
    </row>
    <row r="5" spans="1:14" ht="15" customHeight="1" x14ac:dyDescent="0.35">
      <c r="A5" s="68"/>
      <c r="B5" s="68"/>
      <c r="C5" s="68"/>
      <c r="D5" s="68"/>
      <c r="E5" s="68"/>
      <c r="F5" s="68"/>
      <c r="G5" s="68"/>
      <c r="H5" s="68"/>
      <c r="I5" s="138"/>
      <c r="J5" s="138"/>
      <c r="K5" s="138"/>
      <c r="L5" s="138"/>
      <c r="M5" s="138"/>
      <c r="N5" s="138"/>
    </row>
    <row r="6" spans="1:14" ht="15" customHeight="1" x14ac:dyDescent="0.35">
      <c r="A6" s="68"/>
      <c r="B6" s="68"/>
      <c r="C6" s="68"/>
      <c r="D6" s="68"/>
      <c r="E6" s="68"/>
      <c r="F6" s="68"/>
      <c r="G6" s="68"/>
      <c r="H6" s="68"/>
      <c r="I6" s="138"/>
      <c r="J6" s="138"/>
      <c r="K6" s="138"/>
      <c r="L6" s="138"/>
      <c r="M6" s="138"/>
      <c r="N6" s="138"/>
    </row>
    <row r="7" spans="1:14" x14ac:dyDescent="0.3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x14ac:dyDescent="0.35">
      <c r="A8" s="142" t="s">
        <v>41</v>
      </c>
      <c r="B8" s="143"/>
      <c r="C8" s="143"/>
      <c r="D8" s="144"/>
      <c r="E8" s="139" t="s">
        <v>0</v>
      </c>
      <c r="F8" s="139"/>
      <c r="G8" s="139"/>
      <c r="H8" s="139"/>
      <c r="I8" s="139"/>
      <c r="J8" s="139"/>
      <c r="K8" s="139"/>
      <c r="L8" s="139"/>
      <c r="M8" s="139"/>
      <c r="N8" s="139"/>
    </row>
    <row r="9" spans="1:14" ht="21" x14ac:dyDescent="0.35">
      <c r="A9" s="145"/>
      <c r="B9" s="146"/>
      <c r="C9" s="146"/>
      <c r="D9" s="147"/>
      <c r="E9" s="49" t="str">
        <f>+AND!E9</f>
        <v>M1 ambul. y taxis</v>
      </c>
      <c r="F9" s="49" t="str">
        <f>+AND!F9</f>
        <v>Resto M1</v>
      </c>
      <c r="G9" s="49" t="str">
        <f>+AND!G9</f>
        <v>L y Quads</v>
      </c>
      <c r="H9" s="49" t="str">
        <f>+AND!H9</f>
        <v>N1</v>
      </c>
      <c r="I9" s="49" t="str">
        <f>+AND!I9</f>
        <v>N2 y N3</v>
      </c>
      <c r="J9" s="49" t="str">
        <f>+AND!J9</f>
        <v>M2 y M3</v>
      </c>
      <c r="K9" s="49" t="str">
        <f>+AND!K9</f>
        <v>O</v>
      </c>
      <c r="L9" s="49" t="str">
        <f>+AND!L9</f>
        <v>T</v>
      </c>
      <c r="M9" s="49" t="str">
        <f>+AND!M9</f>
        <v>Resto</v>
      </c>
      <c r="N9" s="50" t="str">
        <f>+AND!N9</f>
        <v>TOTAL</v>
      </c>
    </row>
    <row r="10" spans="1:14" x14ac:dyDescent="0.35">
      <c r="A10" s="148"/>
      <c r="B10" s="149"/>
      <c r="C10" s="149"/>
      <c r="D10" s="150"/>
      <c r="E10" s="139" t="s">
        <v>9</v>
      </c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x14ac:dyDescent="0.35">
      <c r="A11" s="122" t="s">
        <v>12</v>
      </c>
      <c r="B11" s="122"/>
      <c r="C11" s="123"/>
      <c r="D11" s="25" t="s">
        <v>15</v>
      </c>
      <c r="E11" s="72">
        <v>57</v>
      </c>
      <c r="F11" s="72">
        <v>27257</v>
      </c>
      <c r="G11" s="72">
        <v>335</v>
      </c>
      <c r="H11" s="72">
        <v>4655</v>
      </c>
      <c r="I11" s="72">
        <v>716</v>
      </c>
      <c r="J11" s="72">
        <v>35</v>
      </c>
      <c r="K11" s="72">
        <v>324</v>
      </c>
      <c r="L11" s="72">
        <v>420</v>
      </c>
      <c r="M11" s="72">
        <v>251</v>
      </c>
      <c r="N11" s="27">
        <f>SUM(E11:M11)</f>
        <v>34050</v>
      </c>
    </row>
    <row r="12" spans="1:14" x14ac:dyDescent="0.35">
      <c r="A12" s="120" t="s">
        <v>13</v>
      </c>
      <c r="B12" s="120"/>
      <c r="C12" s="121"/>
      <c r="D12" s="28" t="s">
        <v>14</v>
      </c>
      <c r="E12" s="45">
        <v>13</v>
      </c>
      <c r="F12" s="45">
        <v>1817</v>
      </c>
      <c r="G12" s="45">
        <v>308</v>
      </c>
      <c r="H12" s="45">
        <v>407</v>
      </c>
      <c r="I12" s="45">
        <v>145</v>
      </c>
      <c r="J12" s="45">
        <v>10</v>
      </c>
      <c r="K12" s="45">
        <v>121</v>
      </c>
      <c r="L12" s="45">
        <v>90</v>
      </c>
      <c r="M12" s="45">
        <v>69</v>
      </c>
      <c r="N12" s="30">
        <f t="shared" ref="N12:N30" si="0">SUM(E12:M12)</f>
        <v>2980</v>
      </c>
    </row>
    <row r="13" spans="1:14" x14ac:dyDescent="0.35">
      <c r="A13" s="122" t="s">
        <v>16</v>
      </c>
      <c r="B13" s="122"/>
      <c r="C13" s="123"/>
      <c r="D13" s="31" t="s">
        <v>15</v>
      </c>
      <c r="E13" s="72">
        <v>175</v>
      </c>
      <c r="F13" s="72">
        <v>33620</v>
      </c>
      <c r="G13" s="72">
        <v>579</v>
      </c>
      <c r="H13" s="72">
        <v>11751</v>
      </c>
      <c r="I13" s="72">
        <v>2939</v>
      </c>
      <c r="J13" s="72">
        <v>367</v>
      </c>
      <c r="K13" s="72">
        <v>820</v>
      </c>
      <c r="L13" s="72">
        <v>2282</v>
      </c>
      <c r="M13" s="72">
        <v>461</v>
      </c>
      <c r="N13" s="27">
        <f t="shared" si="0"/>
        <v>52994</v>
      </c>
    </row>
    <row r="14" spans="1:14" x14ac:dyDescent="0.35">
      <c r="A14" s="120" t="s">
        <v>30</v>
      </c>
      <c r="B14" s="120"/>
      <c r="C14" s="121"/>
      <c r="D14" s="28" t="s">
        <v>14</v>
      </c>
      <c r="E14" s="45">
        <v>47</v>
      </c>
      <c r="F14" s="45">
        <v>6416</v>
      </c>
      <c r="G14" s="45">
        <v>525</v>
      </c>
      <c r="H14" s="45">
        <v>2661</v>
      </c>
      <c r="I14" s="45">
        <v>1065</v>
      </c>
      <c r="J14" s="45">
        <v>107</v>
      </c>
      <c r="K14" s="45">
        <v>521</v>
      </c>
      <c r="L14" s="45">
        <v>169</v>
      </c>
      <c r="M14" s="45">
        <v>71</v>
      </c>
      <c r="N14" s="30">
        <f t="shared" si="0"/>
        <v>11582</v>
      </c>
    </row>
    <row r="15" spans="1:14" x14ac:dyDescent="0.35">
      <c r="A15" s="122" t="s">
        <v>17</v>
      </c>
      <c r="B15" s="122"/>
      <c r="C15" s="123"/>
      <c r="D15" s="31" t="s">
        <v>15</v>
      </c>
      <c r="E15" s="72">
        <v>9</v>
      </c>
      <c r="F15" s="72">
        <v>1310</v>
      </c>
      <c r="G15" s="72">
        <v>25</v>
      </c>
      <c r="H15" s="72">
        <v>480</v>
      </c>
      <c r="I15" s="72">
        <v>32</v>
      </c>
      <c r="J15" s="72">
        <v>35</v>
      </c>
      <c r="K15" s="72">
        <v>0</v>
      </c>
      <c r="L15" s="72">
        <v>2</v>
      </c>
      <c r="M15" s="72">
        <v>0</v>
      </c>
      <c r="N15" s="27">
        <f t="shared" si="0"/>
        <v>1893</v>
      </c>
    </row>
    <row r="16" spans="1:14" x14ac:dyDescent="0.35">
      <c r="A16" s="120" t="s">
        <v>24</v>
      </c>
      <c r="B16" s="120"/>
      <c r="C16" s="121"/>
      <c r="D16" s="28" t="s">
        <v>14</v>
      </c>
      <c r="E16" s="45">
        <v>22</v>
      </c>
      <c r="F16" s="45">
        <v>4704</v>
      </c>
      <c r="G16" s="45">
        <v>125</v>
      </c>
      <c r="H16" s="45">
        <v>1326</v>
      </c>
      <c r="I16" s="45">
        <v>111</v>
      </c>
      <c r="J16" s="45">
        <v>95</v>
      </c>
      <c r="K16" s="45">
        <v>0</v>
      </c>
      <c r="L16" s="45">
        <v>5</v>
      </c>
      <c r="M16" s="45">
        <v>1</v>
      </c>
      <c r="N16" s="30">
        <f t="shared" si="0"/>
        <v>6389</v>
      </c>
    </row>
    <row r="17" spans="1:14" x14ac:dyDescent="0.35">
      <c r="A17" s="122" t="s">
        <v>18</v>
      </c>
      <c r="B17" s="122"/>
      <c r="C17" s="123"/>
      <c r="D17" s="31" t="s">
        <v>15</v>
      </c>
      <c r="E17" s="72">
        <v>309</v>
      </c>
      <c r="F17" s="72">
        <v>91005</v>
      </c>
      <c r="G17" s="72">
        <v>1536</v>
      </c>
      <c r="H17" s="72">
        <v>20936</v>
      </c>
      <c r="I17" s="72">
        <v>4587</v>
      </c>
      <c r="J17" s="72">
        <v>596</v>
      </c>
      <c r="K17" s="72">
        <v>2596</v>
      </c>
      <c r="L17" s="72">
        <v>1345</v>
      </c>
      <c r="M17" s="72">
        <v>456</v>
      </c>
      <c r="N17" s="27">
        <f t="shared" si="0"/>
        <v>123366</v>
      </c>
    </row>
    <row r="18" spans="1:14" x14ac:dyDescent="0.35">
      <c r="A18" s="120" t="s">
        <v>25</v>
      </c>
      <c r="B18" s="120"/>
      <c r="C18" s="121"/>
      <c r="D18" s="28" t="s">
        <v>14</v>
      </c>
      <c r="E18" s="45">
        <v>90</v>
      </c>
      <c r="F18" s="45">
        <v>20410</v>
      </c>
      <c r="G18" s="45">
        <v>1683</v>
      </c>
      <c r="H18" s="45">
        <v>6511</v>
      </c>
      <c r="I18" s="45">
        <v>1497</v>
      </c>
      <c r="J18" s="45">
        <v>142</v>
      </c>
      <c r="K18" s="45">
        <v>1116</v>
      </c>
      <c r="L18" s="45">
        <v>716</v>
      </c>
      <c r="M18" s="45">
        <v>223</v>
      </c>
      <c r="N18" s="30">
        <f t="shared" si="0"/>
        <v>32388</v>
      </c>
    </row>
    <row r="19" spans="1:14" x14ac:dyDescent="0.35">
      <c r="A19" s="122" t="s">
        <v>19</v>
      </c>
      <c r="B19" s="122"/>
      <c r="C19" s="123"/>
      <c r="D19" s="31" t="s">
        <v>15</v>
      </c>
      <c r="E19" s="72">
        <v>41</v>
      </c>
      <c r="F19" s="72">
        <v>510</v>
      </c>
      <c r="G19" s="72">
        <v>0</v>
      </c>
      <c r="H19" s="72">
        <v>353</v>
      </c>
      <c r="I19" s="72">
        <v>1112</v>
      </c>
      <c r="J19" s="72">
        <v>516</v>
      </c>
      <c r="K19" s="72">
        <v>0</v>
      </c>
      <c r="L19" s="72">
        <v>0</v>
      </c>
      <c r="M19" s="72">
        <v>0</v>
      </c>
      <c r="N19" s="27">
        <f t="shared" si="0"/>
        <v>2532</v>
      </c>
    </row>
    <row r="20" spans="1:14" x14ac:dyDescent="0.35">
      <c r="A20" s="120" t="s">
        <v>26</v>
      </c>
      <c r="B20" s="120"/>
      <c r="C20" s="121"/>
      <c r="D20" s="28" t="s">
        <v>14</v>
      </c>
      <c r="E20" s="45">
        <v>254</v>
      </c>
      <c r="F20" s="45">
        <v>33465</v>
      </c>
      <c r="G20" s="45">
        <v>1481</v>
      </c>
      <c r="H20" s="45">
        <v>6309</v>
      </c>
      <c r="I20" s="45">
        <v>617</v>
      </c>
      <c r="J20" s="45">
        <v>123</v>
      </c>
      <c r="K20" s="45">
        <v>0</v>
      </c>
      <c r="L20" s="45">
        <v>0</v>
      </c>
      <c r="M20" s="45">
        <v>0</v>
      </c>
      <c r="N20" s="30">
        <f t="shared" si="0"/>
        <v>42249</v>
      </c>
    </row>
    <row r="21" spans="1:14" x14ac:dyDescent="0.35">
      <c r="A21" s="122" t="s">
        <v>20</v>
      </c>
      <c r="B21" s="122"/>
      <c r="C21" s="123"/>
      <c r="D21" s="31" t="s">
        <v>15</v>
      </c>
      <c r="E21" s="72">
        <v>55</v>
      </c>
      <c r="F21" s="72">
        <v>15313</v>
      </c>
      <c r="G21" s="72">
        <v>243</v>
      </c>
      <c r="H21" s="72">
        <v>4238</v>
      </c>
      <c r="I21" s="72">
        <v>1359</v>
      </c>
      <c r="J21" s="72">
        <v>151</v>
      </c>
      <c r="K21" s="72">
        <v>1411</v>
      </c>
      <c r="L21" s="72">
        <v>4</v>
      </c>
      <c r="M21" s="72">
        <v>5</v>
      </c>
      <c r="N21" s="27">
        <f t="shared" si="0"/>
        <v>22779</v>
      </c>
    </row>
    <row r="22" spans="1:14" x14ac:dyDescent="0.35">
      <c r="A22" s="120" t="s">
        <v>27</v>
      </c>
      <c r="B22" s="120"/>
      <c r="C22" s="121"/>
      <c r="D22" s="28" t="s">
        <v>14</v>
      </c>
      <c r="E22" s="45">
        <v>60</v>
      </c>
      <c r="F22" s="45">
        <v>12080</v>
      </c>
      <c r="G22" s="45">
        <v>435</v>
      </c>
      <c r="H22" s="45">
        <v>4187</v>
      </c>
      <c r="I22" s="45">
        <v>1995</v>
      </c>
      <c r="J22" s="45">
        <v>165</v>
      </c>
      <c r="K22" s="45">
        <v>1503</v>
      </c>
      <c r="L22" s="45">
        <v>43</v>
      </c>
      <c r="M22" s="45">
        <v>51</v>
      </c>
      <c r="N22" s="30">
        <f t="shared" si="0"/>
        <v>20519</v>
      </c>
    </row>
    <row r="23" spans="1:14" x14ac:dyDescent="0.35">
      <c r="A23" s="140" t="s">
        <v>33</v>
      </c>
      <c r="B23" s="140"/>
      <c r="C23" s="141"/>
      <c r="D23" s="31" t="s">
        <v>15</v>
      </c>
      <c r="E23" s="72">
        <v>3</v>
      </c>
      <c r="F23" s="72">
        <v>3127</v>
      </c>
      <c r="G23" s="72">
        <v>95</v>
      </c>
      <c r="H23" s="72">
        <v>1335</v>
      </c>
      <c r="I23" s="72">
        <v>213</v>
      </c>
      <c r="J23" s="72">
        <v>18</v>
      </c>
      <c r="K23" s="72">
        <v>0</v>
      </c>
      <c r="L23" s="72">
        <v>146</v>
      </c>
      <c r="M23" s="72">
        <v>9</v>
      </c>
      <c r="N23" s="27">
        <f t="shared" si="0"/>
        <v>4946</v>
      </c>
    </row>
    <row r="24" spans="1:14" x14ac:dyDescent="0.35">
      <c r="A24" s="120" t="s">
        <v>28</v>
      </c>
      <c r="B24" s="120"/>
      <c r="C24" s="121"/>
      <c r="D24" s="28" t="s">
        <v>14</v>
      </c>
      <c r="E24" s="45">
        <v>25</v>
      </c>
      <c r="F24" s="45">
        <v>4168</v>
      </c>
      <c r="G24" s="45">
        <v>66</v>
      </c>
      <c r="H24" s="45">
        <v>1343</v>
      </c>
      <c r="I24" s="45">
        <v>494</v>
      </c>
      <c r="J24" s="45">
        <v>70</v>
      </c>
      <c r="K24" s="45">
        <v>0</v>
      </c>
      <c r="L24" s="45">
        <v>207</v>
      </c>
      <c r="M24" s="45">
        <v>29</v>
      </c>
      <c r="N24" s="30">
        <f t="shared" si="0"/>
        <v>6402</v>
      </c>
    </row>
    <row r="25" spans="1:14" x14ac:dyDescent="0.35">
      <c r="A25" s="122" t="s">
        <v>21</v>
      </c>
      <c r="B25" s="122"/>
      <c r="C25" s="123"/>
      <c r="D25" s="31" t="s">
        <v>15</v>
      </c>
      <c r="E25" s="72">
        <v>18</v>
      </c>
      <c r="F25" s="72">
        <v>1698</v>
      </c>
      <c r="G25" s="72">
        <v>283</v>
      </c>
      <c r="H25" s="72">
        <v>313</v>
      </c>
      <c r="I25" s="72">
        <v>35</v>
      </c>
      <c r="J25" s="72">
        <v>1</v>
      </c>
      <c r="K25" s="72">
        <v>36</v>
      </c>
      <c r="L25" s="72">
        <v>197</v>
      </c>
      <c r="M25" s="72">
        <v>155</v>
      </c>
      <c r="N25" s="27">
        <f t="shared" si="0"/>
        <v>2736</v>
      </c>
    </row>
    <row r="26" spans="1:14" x14ac:dyDescent="0.35">
      <c r="A26" s="120" t="s">
        <v>29</v>
      </c>
      <c r="B26" s="120"/>
      <c r="C26" s="121"/>
      <c r="D26" s="28" t="s">
        <v>14</v>
      </c>
      <c r="E26" s="45">
        <v>93</v>
      </c>
      <c r="F26" s="45">
        <v>22463</v>
      </c>
      <c r="G26" s="45">
        <v>672</v>
      </c>
      <c r="H26" s="45">
        <v>5275</v>
      </c>
      <c r="I26" s="45">
        <v>875</v>
      </c>
      <c r="J26" s="45">
        <v>112</v>
      </c>
      <c r="K26" s="45">
        <v>869</v>
      </c>
      <c r="L26" s="45">
        <v>64</v>
      </c>
      <c r="M26" s="45">
        <v>50</v>
      </c>
      <c r="N26" s="30">
        <f t="shared" si="0"/>
        <v>30473</v>
      </c>
    </row>
    <row r="27" spans="1:14" x14ac:dyDescent="0.35">
      <c r="A27" s="122" t="s">
        <v>22</v>
      </c>
      <c r="B27" s="122"/>
      <c r="C27" s="123"/>
      <c r="D27" s="31" t="s">
        <v>15</v>
      </c>
      <c r="E27" s="72">
        <v>140</v>
      </c>
      <c r="F27" s="72">
        <v>49769</v>
      </c>
      <c r="G27" s="72">
        <v>210</v>
      </c>
      <c r="H27" s="72">
        <v>14449</v>
      </c>
      <c r="I27" s="72">
        <v>2030</v>
      </c>
      <c r="J27" s="72">
        <v>147</v>
      </c>
      <c r="K27" s="72">
        <v>1</v>
      </c>
      <c r="L27" s="72">
        <v>452</v>
      </c>
      <c r="M27" s="72">
        <v>56</v>
      </c>
      <c r="N27" s="27">
        <f t="shared" si="0"/>
        <v>67254</v>
      </c>
    </row>
    <row r="28" spans="1:14" x14ac:dyDescent="0.35">
      <c r="A28" s="120" t="s">
        <v>31</v>
      </c>
      <c r="B28" s="120"/>
      <c r="C28" s="121"/>
      <c r="D28" s="28" t="s">
        <v>14</v>
      </c>
      <c r="E28" s="45">
        <v>11</v>
      </c>
      <c r="F28" s="45">
        <v>4670</v>
      </c>
      <c r="G28" s="45">
        <v>216</v>
      </c>
      <c r="H28" s="45">
        <v>1474</v>
      </c>
      <c r="I28" s="45">
        <v>262</v>
      </c>
      <c r="J28" s="45">
        <v>20</v>
      </c>
      <c r="K28" s="45">
        <v>0</v>
      </c>
      <c r="L28" s="45">
        <v>24</v>
      </c>
      <c r="M28" s="45">
        <v>5</v>
      </c>
      <c r="N28" s="30">
        <f t="shared" si="0"/>
        <v>6682</v>
      </c>
    </row>
    <row r="29" spans="1:14" x14ac:dyDescent="0.35">
      <c r="A29" s="122" t="s">
        <v>23</v>
      </c>
      <c r="B29" s="122"/>
      <c r="C29" s="123"/>
      <c r="D29" s="31" t="s">
        <v>15</v>
      </c>
      <c r="E29" s="72">
        <v>5</v>
      </c>
      <c r="F29" s="72">
        <v>1</v>
      </c>
      <c r="G29" s="72">
        <v>31</v>
      </c>
      <c r="H29" s="72">
        <v>0</v>
      </c>
      <c r="I29" s="72">
        <v>0</v>
      </c>
      <c r="J29" s="72">
        <v>10</v>
      </c>
      <c r="K29" s="72">
        <v>0</v>
      </c>
      <c r="L29" s="72">
        <v>0</v>
      </c>
      <c r="M29" s="72">
        <v>0</v>
      </c>
      <c r="N29" s="27">
        <f t="shared" si="0"/>
        <v>47</v>
      </c>
    </row>
    <row r="30" spans="1:14" x14ac:dyDescent="0.35">
      <c r="A30" s="120" t="s">
        <v>32</v>
      </c>
      <c r="B30" s="120"/>
      <c r="C30" s="121"/>
      <c r="D30" s="28" t="s">
        <v>14</v>
      </c>
      <c r="E30" s="45">
        <v>39</v>
      </c>
      <c r="F30" s="45">
        <v>2020</v>
      </c>
      <c r="G30" s="45">
        <v>625</v>
      </c>
      <c r="H30" s="45">
        <v>1004</v>
      </c>
      <c r="I30" s="45">
        <v>690</v>
      </c>
      <c r="J30" s="45">
        <v>798</v>
      </c>
      <c r="K30" s="45">
        <v>82</v>
      </c>
      <c r="L30" s="45">
        <v>36</v>
      </c>
      <c r="M30" s="45">
        <v>12</v>
      </c>
      <c r="N30" s="30">
        <f t="shared" si="0"/>
        <v>5306</v>
      </c>
    </row>
    <row r="31" spans="1:14" x14ac:dyDescent="0.35">
      <c r="A31" s="126" t="s">
        <v>34</v>
      </c>
      <c r="B31" s="126"/>
      <c r="C31" s="127"/>
      <c r="D31" s="32" t="s">
        <v>15</v>
      </c>
      <c r="E31" s="69">
        <f t="shared" ref="E31:M31" si="1">E11+E13+E15+E17+E19+E21+E23+E25+E27+E29</f>
        <v>812</v>
      </c>
      <c r="F31" s="69">
        <f t="shared" si="1"/>
        <v>223610</v>
      </c>
      <c r="G31" s="69">
        <f t="shared" si="1"/>
        <v>3337</v>
      </c>
      <c r="H31" s="69">
        <f t="shared" si="1"/>
        <v>58510</v>
      </c>
      <c r="I31" s="69">
        <f t="shared" si="1"/>
        <v>13023</v>
      </c>
      <c r="J31" s="69">
        <f t="shared" si="1"/>
        <v>1876</v>
      </c>
      <c r="K31" s="69">
        <f t="shared" si="1"/>
        <v>5188</v>
      </c>
      <c r="L31" s="69">
        <f t="shared" si="1"/>
        <v>4848</v>
      </c>
      <c r="M31" s="69">
        <f t="shared" si="1"/>
        <v>1393</v>
      </c>
      <c r="N31" s="27">
        <f t="shared" ref="N31:N32" si="2">N11+N13+N15+N17+N19+N21+N23+N25+N27+N29</f>
        <v>312597</v>
      </c>
    </row>
    <row r="32" spans="1:14" x14ac:dyDescent="0.35">
      <c r="A32" s="126"/>
      <c r="B32" s="126"/>
      <c r="C32" s="127"/>
      <c r="D32" s="33" t="s">
        <v>14</v>
      </c>
      <c r="E32" s="70">
        <f t="shared" ref="E32:M32" si="3">E12+E14+E16+E18+E20+E22+E24+E26+E28+E30</f>
        <v>654</v>
      </c>
      <c r="F32" s="70">
        <f t="shared" si="3"/>
        <v>112213</v>
      </c>
      <c r="G32" s="70">
        <f t="shared" si="3"/>
        <v>6136</v>
      </c>
      <c r="H32" s="70">
        <f t="shared" si="3"/>
        <v>30497</v>
      </c>
      <c r="I32" s="70">
        <f t="shared" si="3"/>
        <v>7751</v>
      </c>
      <c r="J32" s="70">
        <f t="shared" si="3"/>
        <v>1642</v>
      </c>
      <c r="K32" s="70">
        <f t="shared" si="3"/>
        <v>4212</v>
      </c>
      <c r="L32" s="70">
        <f t="shared" si="3"/>
        <v>1354</v>
      </c>
      <c r="M32" s="70">
        <f t="shared" si="3"/>
        <v>511</v>
      </c>
      <c r="N32" s="30">
        <f t="shared" si="2"/>
        <v>164970</v>
      </c>
    </row>
    <row r="33" spans="1:14" x14ac:dyDescent="0.35">
      <c r="A33" s="152" t="s">
        <v>40</v>
      </c>
      <c r="B33" s="128" t="s">
        <v>38</v>
      </c>
      <c r="C33" s="133" t="s">
        <v>35</v>
      </c>
      <c r="D33" s="134"/>
      <c r="E33" s="73">
        <v>1211</v>
      </c>
      <c r="F33" s="73">
        <v>240218</v>
      </c>
      <c r="G33" s="73">
        <v>15597</v>
      </c>
      <c r="H33" s="73">
        <v>28772</v>
      </c>
      <c r="I33" s="73">
        <v>4994</v>
      </c>
      <c r="J33" s="73">
        <v>1018</v>
      </c>
      <c r="K33" s="73">
        <v>3732</v>
      </c>
      <c r="L33" s="73">
        <v>2333</v>
      </c>
      <c r="M33" s="73">
        <v>1339</v>
      </c>
      <c r="N33" s="34">
        <f>SUM(E33:M33)</f>
        <v>299214</v>
      </c>
    </row>
    <row r="34" spans="1:14" x14ac:dyDescent="0.35">
      <c r="A34" s="131"/>
      <c r="B34" s="129"/>
      <c r="C34" s="135" t="s">
        <v>36</v>
      </c>
      <c r="D34" s="136"/>
      <c r="E34" s="53">
        <v>290</v>
      </c>
      <c r="F34" s="53">
        <v>56296</v>
      </c>
      <c r="G34" s="53">
        <v>3124</v>
      </c>
      <c r="H34" s="53">
        <v>12634</v>
      </c>
      <c r="I34" s="53">
        <v>2752</v>
      </c>
      <c r="J34" s="53">
        <v>423</v>
      </c>
      <c r="K34" s="53">
        <v>1538</v>
      </c>
      <c r="L34" s="53">
        <v>682</v>
      </c>
      <c r="M34" s="53">
        <v>251</v>
      </c>
      <c r="N34" s="35">
        <f>SUM(E34:M34)</f>
        <v>77990</v>
      </c>
    </row>
    <row r="35" spans="1:14" x14ac:dyDescent="0.35">
      <c r="A35" s="131"/>
      <c r="B35" s="129"/>
      <c r="C35" s="124" t="s">
        <v>37</v>
      </c>
      <c r="D35" s="125"/>
      <c r="E35" s="71">
        <f t="shared" ref="E35:N35" si="4">E34/(E33+E34)</f>
        <v>0.1932045303131246</v>
      </c>
      <c r="F35" s="71">
        <f t="shared" si="4"/>
        <v>0.18985950073183727</v>
      </c>
      <c r="G35" s="71">
        <f t="shared" si="4"/>
        <v>0.16687142780834358</v>
      </c>
      <c r="H35" s="71">
        <f t="shared" si="4"/>
        <v>0.30512486113123705</v>
      </c>
      <c r="I35" s="71">
        <f t="shared" si="4"/>
        <v>0.35528014459075652</v>
      </c>
      <c r="J35" s="71">
        <f t="shared" si="4"/>
        <v>0.29354614850798055</v>
      </c>
      <c r="K35" s="71">
        <f t="shared" si="4"/>
        <v>0.29184060721062621</v>
      </c>
      <c r="L35" s="71">
        <f t="shared" si="4"/>
        <v>0.22620232172470978</v>
      </c>
      <c r="M35" s="71">
        <f t="shared" si="4"/>
        <v>0.15786163522012578</v>
      </c>
      <c r="N35" s="36">
        <f t="shared" si="4"/>
        <v>0.20675814678529389</v>
      </c>
    </row>
    <row r="36" spans="1:14" x14ac:dyDescent="0.35">
      <c r="A36" s="131"/>
      <c r="B36" s="128" t="s">
        <v>39</v>
      </c>
      <c r="C36" s="133" t="s">
        <v>35</v>
      </c>
      <c r="D36" s="134"/>
      <c r="E36" s="54">
        <v>335</v>
      </c>
      <c r="F36" s="54">
        <v>52588</v>
      </c>
      <c r="G36" s="54">
        <v>2847</v>
      </c>
      <c r="H36" s="54">
        <v>11786</v>
      </c>
      <c r="I36" s="54">
        <v>2613</v>
      </c>
      <c r="J36" s="54">
        <v>391</v>
      </c>
      <c r="K36" s="54">
        <v>1461</v>
      </c>
      <c r="L36" s="54">
        <v>649</v>
      </c>
      <c r="M36" s="54">
        <v>237</v>
      </c>
      <c r="N36" s="37">
        <f>SUM(E36:M36)</f>
        <v>72907</v>
      </c>
    </row>
    <row r="37" spans="1:14" x14ac:dyDescent="0.35">
      <c r="A37" s="131"/>
      <c r="B37" s="129"/>
      <c r="C37" s="135" t="s">
        <v>36</v>
      </c>
      <c r="D37" s="136"/>
      <c r="E37" s="53">
        <v>58</v>
      </c>
      <c r="F37" s="53">
        <v>7646</v>
      </c>
      <c r="G37" s="53">
        <v>461</v>
      </c>
      <c r="H37" s="53">
        <v>1952</v>
      </c>
      <c r="I37" s="53">
        <v>509</v>
      </c>
      <c r="J37" s="53">
        <v>75</v>
      </c>
      <c r="K37" s="53">
        <v>441</v>
      </c>
      <c r="L37" s="53">
        <v>18</v>
      </c>
      <c r="M37" s="53">
        <v>6</v>
      </c>
      <c r="N37" s="35">
        <f>SUM(E37:M37)</f>
        <v>11166</v>
      </c>
    </row>
    <row r="38" spans="1:14" x14ac:dyDescent="0.35">
      <c r="A38" s="132"/>
      <c r="B38" s="129"/>
      <c r="C38" s="124" t="s">
        <v>37</v>
      </c>
      <c r="D38" s="125"/>
      <c r="E38" s="36">
        <f>E37/(E37+E36)</f>
        <v>0.1475826972010178</v>
      </c>
      <c r="F38" s="36">
        <f t="shared" ref="F38:N38" si="5">F37/(F37+F36)</f>
        <v>0.12693827406448185</v>
      </c>
      <c r="G38" s="36">
        <f t="shared" si="5"/>
        <v>0.13935912938331319</v>
      </c>
      <c r="H38" s="36">
        <f t="shared" si="5"/>
        <v>0.14208764012228856</v>
      </c>
      <c r="I38" s="36">
        <f t="shared" si="5"/>
        <v>0.16303651505445227</v>
      </c>
      <c r="J38" s="36">
        <f t="shared" si="5"/>
        <v>0.1609442060085837</v>
      </c>
      <c r="K38" s="36">
        <f t="shared" si="5"/>
        <v>0.23186119873817035</v>
      </c>
      <c r="L38" s="36">
        <f t="shared" si="5"/>
        <v>2.6986506746626688E-2</v>
      </c>
      <c r="M38" s="36">
        <f>IF(M37=0,0,M37/(M36+M37))</f>
        <v>2.4691358024691357E-2</v>
      </c>
      <c r="N38" s="36">
        <f t="shared" si="5"/>
        <v>0.13281315047637171</v>
      </c>
    </row>
  </sheetData>
  <customSheetViews>
    <customSheetView guid="{63A9D80A-8E4A-4F33-B584-5ACED899AD49}" showGridLines="0" showRuler="0">
      <selection activeCell="Q35" sqref="Q35"/>
      <pageMargins left="0.7" right="1.0416666666666666E-2" top="1.1770833333333333" bottom="0.75" header="4.1666666666666664E-2" footer="0.3"/>
      <printOptions gridLines="1"/>
      <pageSetup paperSize="9" orientation="portrait" r:id="rId1"/>
      <headerFooter differentFirst="1">
        <oddHeader>&amp;R&amp;G</oddHeader>
      </headerFooter>
    </customSheetView>
  </customSheetViews>
  <mergeCells count="34">
    <mergeCell ref="A33:A38"/>
    <mergeCell ref="B33:B35"/>
    <mergeCell ref="C33:D33"/>
    <mergeCell ref="C34:D34"/>
    <mergeCell ref="C35:D35"/>
    <mergeCell ref="B36:B38"/>
    <mergeCell ref="C36:D36"/>
    <mergeCell ref="C37:D37"/>
    <mergeCell ref="C38:D38"/>
    <mergeCell ref="A27:C27"/>
    <mergeCell ref="A28:C28"/>
    <mergeCell ref="A29:C29"/>
    <mergeCell ref="A30:C30"/>
    <mergeCell ref="A31:C32"/>
    <mergeCell ref="A22:C22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  <mergeCell ref="A13:C13"/>
    <mergeCell ref="A8:D10"/>
    <mergeCell ref="A14:C14"/>
    <mergeCell ref="A15:C15"/>
    <mergeCell ref="A16:C16"/>
    <mergeCell ref="E8:N8"/>
    <mergeCell ref="E10:N10"/>
    <mergeCell ref="A11:C11"/>
    <mergeCell ref="A12:C12"/>
    <mergeCell ref="I1:N6"/>
  </mergeCells>
  <printOptions gridLines="1"/>
  <pageMargins left="0.70866141732283472" right="0" top="1.1811023622047245" bottom="0.74803149606299213" header="3.937007874015748E-2" footer="0.31496062992125984"/>
  <pageSetup paperSize="9" scale="77" orientation="landscape" r:id="rId2"/>
  <headerFooter differentFirst="1">
    <oddHeader>&amp;R&amp;G</oddHeader>
  </headerFooter>
  <drawing r:id="rId3"/>
  <legacyDrawingHF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8"/>
  <sheetViews>
    <sheetView showGridLines="0" showRuler="0" zoomScale="85" zoomScaleNormal="85" zoomScalePageLayoutView="85" workbookViewId="0">
      <selection activeCell="I1" sqref="I1:N6"/>
    </sheetView>
  </sheetViews>
  <sheetFormatPr baseColWidth="10" defaultColWidth="11.453125" defaultRowHeight="14.5" x14ac:dyDescent="0.35"/>
  <cols>
    <col min="1" max="2" width="11.453125" style="24"/>
    <col min="3" max="3" width="12.453125" style="24" customWidth="1"/>
    <col min="4" max="4" width="3.54296875" style="24" bestFit="1" customWidth="1"/>
    <col min="5" max="5" width="11.453125" style="24"/>
    <col min="6" max="6" width="13.1796875" style="24" customWidth="1"/>
    <col min="7" max="13" width="11.453125" style="24"/>
    <col min="14" max="14" width="14.1796875" style="24" customWidth="1"/>
    <col min="15" max="16384" width="11.453125" style="24"/>
  </cols>
  <sheetData>
    <row r="1" spans="1:14" x14ac:dyDescent="0.35">
      <c r="I1" s="137" t="s">
        <v>85</v>
      </c>
      <c r="J1" s="138"/>
      <c r="K1" s="138"/>
      <c r="L1" s="138"/>
      <c r="M1" s="138"/>
      <c r="N1" s="138"/>
    </row>
    <row r="2" spans="1:14" x14ac:dyDescent="0.35">
      <c r="I2" s="138"/>
      <c r="J2" s="138"/>
      <c r="K2" s="138"/>
      <c r="L2" s="138"/>
      <c r="M2" s="138"/>
      <c r="N2" s="138"/>
    </row>
    <row r="3" spans="1:14" x14ac:dyDescent="0.35">
      <c r="I3" s="138"/>
      <c r="J3" s="138"/>
      <c r="K3" s="138"/>
      <c r="L3" s="138"/>
      <c r="M3" s="138"/>
      <c r="N3" s="138"/>
    </row>
    <row r="4" spans="1:14" x14ac:dyDescent="0.35">
      <c r="I4" s="138"/>
      <c r="J4" s="138"/>
      <c r="K4" s="138"/>
      <c r="L4" s="138"/>
      <c r="M4" s="138"/>
      <c r="N4" s="138"/>
    </row>
    <row r="5" spans="1:14" x14ac:dyDescent="0.35">
      <c r="I5" s="138"/>
      <c r="J5" s="138"/>
      <c r="K5" s="138"/>
      <c r="L5" s="138"/>
      <c r="M5" s="138"/>
      <c r="N5" s="138"/>
    </row>
    <row r="6" spans="1:14" x14ac:dyDescent="0.35">
      <c r="I6" s="138"/>
      <c r="J6" s="138"/>
      <c r="K6" s="138"/>
      <c r="L6" s="138"/>
      <c r="M6" s="138"/>
      <c r="N6" s="138"/>
    </row>
    <row r="8" spans="1:14" ht="15" customHeight="1" x14ac:dyDescent="0.35">
      <c r="A8" s="142" t="s">
        <v>41</v>
      </c>
      <c r="B8" s="143"/>
      <c r="C8" s="143"/>
      <c r="D8" s="144"/>
      <c r="E8" s="139" t="s">
        <v>0</v>
      </c>
      <c r="F8" s="139"/>
      <c r="G8" s="139"/>
      <c r="H8" s="139"/>
      <c r="I8" s="139"/>
      <c r="J8" s="139"/>
      <c r="K8" s="139"/>
      <c r="L8" s="139"/>
      <c r="M8" s="139"/>
      <c r="N8" s="139"/>
    </row>
    <row r="9" spans="1:14" x14ac:dyDescent="0.35">
      <c r="A9" s="145"/>
      <c r="B9" s="146"/>
      <c r="C9" s="146"/>
      <c r="D9" s="147"/>
      <c r="E9" s="49" t="str">
        <f>+AND!E9</f>
        <v>M1 ambul. y taxis</v>
      </c>
      <c r="F9" s="49" t="str">
        <f>+AND!F9</f>
        <v>Resto M1</v>
      </c>
      <c r="G9" s="49" t="str">
        <f>+AND!G9</f>
        <v>L y Quads</v>
      </c>
      <c r="H9" s="49" t="str">
        <f>+AND!H9</f>
        <v>N1</v>
      </c>
      <c r="I9" s="49" t="str">
        <f>+AND!I9</f>
        <v>N2 y N3</v>
      </c>
      <c r="J9" s="49" t="str">
        <f>+AND!J9</f>
        <v>M2 y M3</v>
      </c>
      <c r="K9" s="49" t="str">
        <f>+AND!K9</f>
        <v>O</v>
      </c>
      <c r="L9" s="49" t="str">
        <f>+AND!L9</f>
        <v>T</v>
      </c>
      <c r="M9" s="49" t="str">
        <f>+AND!M9</f>
        <v>Resto</v>
      </c>
      <c r="N9" s="50" t="str">
        <f>+AND!N9</f>
        <v>TOTAL</v>
      </c>
    </row>
    <row r="10" spans="1:14" ht="15" customHeight="1" x14ac:dyDescent="0.35">
      <c r="A10" s="148"/>
      <c r="B10" s="149"/>
      <c r="C10" s="149"/>
      <c r="D10" s="150"/>
      <c r="E10" s="139" t="s">
        <v>9</v>
      </c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x14ac:dyDescent="0.35">
      <c r="A11" s="122" t="s">
        <v>12</v>
      </c>
      <c r="B11" s="122"/>
      <c r="C11" s="123"/>
      <c r="D11" s="25" t="s">
        <v>15</v>
      </c>
      <c r="E11" s="77">
        <v>927</v>
      </c>
      <c r="F11" s="77">
        <v>179848</v>
      </c>
      <c r="G11" s="77">
        <v>3121</v>
      </c>
      <c r="H11" s="77">
        <v>59081</v>
      </c>
      <c r="I11" s="77">
        <v>10512</v>
      </c>
      <c r="J11" s="77">
        <v>429</v>
      </c>
      <c r="K11" s="77">
        <v>10028</v>
      </c>
      <c r="L11" s="77">
        <v>20154</v>
      </c>
      <c r="M11" s="77">
        <v>16771</v>
      </c>
      <c r="N11" s="27">
        <f>SUM(E11:M11)</f>
        <v>300871</v>
      </c>
    </row>
    <row r="12" spans="1:14" x14ac:dyDescent="0.35">
      <c r="A12" s="120" t="s">
        <v>13</v>
      </c>
      <c r="B12" s="120"/>
      <c r="C12" s="121"/>
      <c r="D12" s="28" t="s">
        <v>14</v>
      </c>
      <c r="E12" s="57">
        <v>33</v>
      </c>
      <c r="F12" s="67">
        <v>6498</v>
      </c>
      <c r="G12" s="57">
        <v>818</v>
      </c>
      <c r="H12" s="67">
        <v>1663</v>
      </c>
      <c r="I12" s="57">
        <v>370</v>
      </c>
      <c r="J12" s="57">
        <v>18</v>
      </c>
      <c r="K12" s="57">
        <v>653</v>
      </c>
      <c r="L12" s="57">
        <v>770</v>
      </c>
      <c r="M12" s="67">
        <v>1075</v>
      </c>
      <c r="N12" s="30">
        <f t="shared" ref="N12:N30" si="0">SUM(E12:M12)</f>
        <v>11898</v>
      </c>
    </row>
    <row r="13" spans="1:14" x14ac:dyDescent="0.35">
      <c r="A13" s="122" t="s">
        <v>16</v>
      </c>
      <c r="B13" s="122"/>
      <c r="C13" s="123"/>
      <c r="D13" s="31" t="s">
        <v>15</v>
      </c>
      <c r="E13" s="77">
        <v>1614</v>
      </c>
      <c r="F13" s="77">
        <v>193072</v>
      </c>
      <c r="G13" s="77">
        <v>2569</v>
      </c>
      <c r="H13" s="77">
        <v>96301</v>
      </c>
      <c r="I13" s="77">
        <v>33735</v>
      </c>
      <c r="J13" s="77">
        <v>3061</v>
      </c>
      <c r="K13" s="77">
        <v>21985</v>
      </c>
      <c r="L13" s="77">
        <v>56506</v>
      </c>
      <c r="M13" s="77">
        <v>23205</v>
      </c>
      <c r="N13" s="27">
        <f t="shared" si="0"/>
        <v>432048</v>
      </c>
    </row>
    <row r="14" spans="1:14" x14ac:dyDescent="0.35">
      <c r="A14" s="120" t="s">
        <v>30</v>
      </c>
      <c r="B14" s="120"/>
      <c r="C14" s="121"/>
      <c r="D14" s="28" t="s">
        <v>14</v>
      </c>
      <c r="E14" s="57">
        <v>85</v>
      </c>
      <c r="F14" s="67">
        <v>11815</v>
      </c>
      <c r="G14" s="57">
        <v>936</v>
      </c>
      <c r="H14" s="67">
        <v>6633</v>
      </c>
      <c r="I14" s="67">
        <v>3268</v>
      </c>
      <c r="J14" s="57">
        <v>333</v>
      </c>
      <c r="K14" s="67">
        <v>3240</v>
      </c>
      <c r="L14" s="67">
        <v>2367</v>
      </c>
      <c r="M14" s="67">
        <v>1599</v>
      </c>
      <c r="N14" s="30">
        <f t="shared" si="0"/>
        <v>30276</v>
      </c>
    </row>
    <row r="15" spans="1:14" x14ac:dyDescent="0.35">
      <c r="A15" s="122" t="s">
        <v>17</v>
      </c>
      <c r="B15" s="122"/>
      <c r="C15" s="123"/>
      <c r="D15" s="31" t="s">
        <v>15</v>
      </c>
      <c r="E15" s="77">
        <v>11</v>
      </c>
      <c r="F15" s="77">
        <v>1884</v>
      </c>
      <c r="G15" s="77">
        <v>227</v>
      </c>
      <c r="H15" s="77">
        <v>905</v>
      </c>
      <c r="I15" s="77">
        <v>71</v>
      </c>
      <c r="J15" s="77">
        <v>19</v>
      </c>
      <c r="K15" s="77">
        <v>0</v>
      </c>
      <c r="L15" s="77">
        <v>993</v>
      </c>
      <c r="M15" s="77">
        <v>62</v>
      </c>
      <c r="N15" s="27">
        <f t="shared" si="0"/>
        <v>4172</v>
      </c>
    </row>
    <row r="16" spans="1:14" x14ac:dyDescent="0.35">
      <c r="A16" s="120" t="s">
        <v>24</v>
      </c>
      <c r="B16" s="120"/>
      <c r="C16" s="121"/>
      <c r="D16" s="28" t="s">
        <v>14</v>
      </c>
      <c r="E16" s="57">
        <v>59</v>
      </c>
      <c r="F16" s="67">
        <v>8388</v>
      </c>
      <c r="G16" s="57">
        <v>286</v>
      </c>
      <c r="H16" s="67">
        <v>3258</v>
      </c>
      <c r="I16" s="57">
        <v>138</v>
      </c>
      <c r="J16" s="57">
        <v>182</v>
      </c>
      <c r="K16" s="57">
        <v>0</v>
      </c>
      <c r="L16" s="57">
        <v>66</v>
      </c>
      <c r="M16" s="57">
        <v>4</v>
      </c>
      <c r="N16" s="30">
        <f t="shared" si="0"/>
        <v>12381</v>
      </c>
    </row>
    <row r="17" spans="1:14" x14ac:dyDescent="0.35">
      <c r="A17" s="122" t="s">
        <v>18</v>
      </c>
      <c r="B17" s="122"/>
      <c r="C17" s="123"/>
      <c r="D17" s="31" t="s">
        <v>15</v>
      </c>
      <c r="E17" s="77">
        <v>3126</v>
      </c>
      <c r="F17" s="77">
        <v>384711</v>
      </c>
      <c r="G17" s="77">
        <v>4349</v>
      </c>
      <c r="H17" s="77">
        <v>160168</v>
      </c>
      <c r="I17" s="77">
        <v>39394</v>
      </c>
      <c r="J17" s="77">
        <v>3011</v>
      </c>
      <c r="K17" s="77">
        <v>37070</v>
      </c>
      <c r="L17" s="77">
        <v>21318</v>
      </c>
      <c r="M17" s="77">
        <v>19315</v>
      </c>
      <c r="N17" s="27">
        <f t="shared" si="0"/>
        <v>672462</v>
      </c>
    </row>
    <row r="18" spans="1:14" x14ac:dyDescent="0.35">
      <c r="A18" s="120" t="s">
        <v>25</v>
      </c>
      <c r="B18" s="120"/>
      <c r="C18" s="121"/>
      <c r="D18" s="28" t="s">
        <v>14</v>
      </c>
      <c r="E18" s="57">
        <v>350</v>
      </c>
      <c r="F18" s="67">
        <v>55231</v>
      </c>
      <c r="G18" s="67">
        <v>3819</v>
      </c>
      <c r="H18" s="67">
        <v>23987</v>
      </c>
      <c r="I18" s="67">
        <v>5951</v>
      </c>
      <c r="J18" s="57">
        <v>307</v>
      </c>
      <c r="K18" s="67">
        <v>6396</v>
      </c>
      <c r="L18" s="67">
        <v>9056</v>
      </c>
      <c r="M18" s="67">
        <v>5384</v>
      </c>
      <c r="N18" s="30">
        <f t="shared" si="0"/>
        <v>110481</v>
      </c>
    </row>
    <row r="19" spans="1:14" x14ac:dyDescent="0.35">
      <c r="A19" s="122" t="s">
        <v>19</v>
      </c>
      <c r="B19" s="122"/>
      <c r="C19" s="123"/>
      <c r="D19" s="31" t="s">
        <v>15</v>
      </c>
      <c r="E19" s="77">
        <v>315</v>
      </c>
      <c r="F19" s="77">
        <v>3762</v>
      </c>
      <c r="G19" s="77">
        <v>0</v>
      </c>
      <c r="H19" s="77">
        <v>2398</v>
      </c>
      <c r="I19" s="77">
        <v>19407</v>
      </c>
      <c r="J19" s="77">
        <v>1899</v>
      </c>
      <c r="K19" s="77">
        <v>0</v>
      </c>
      <c r="L19" s="77">
        <v>0</v>
      </c>
      <c r="M19" s="77">
        <v>2</v>
      </c>
      <c r="N19" s="27">
        <f t="shared" si="0"/>
        <v>27783</v>
      </c>
    </row>
    <row r="20" spans="1:14" x14ac:dyDescent="0.35">
      <c r="A20" s="120" t="s">
        <v>26</v>
      </c>
      <c r="B20" s="120"/>
      <c r="C20" s="121"/>
      <c r="D20" s="28" t="s">
        <v>14</v>
      </c>
      <c r="E20" s="57">
        <v>873</v>
      </c>
      <c r="F20" s="67">
        <v>98322</v>
      </c>
      <c r="G20" s="67">
        <v>2805</v>
      </c>
      <c r="H20" s="67">
        <v>23428</v>
      </c>
      <c r="I20" s="67">
        <v>4788</v>
      </c>
      <c r="J20" s="57">
        <v>477</v>
      </c>
      <c r="K20" s="57">
        <v>0</v>
      </c>
      <c r="L20" s="57">
        <v>0</v>
      </c>
      <c r="M20" s="57">
        <v>3</v>
      </c>
      <c r="N20" s="30">
        <f t="shared" si="0"/>
        <v>130696</v>
      </c>
    </row>
    <row r="21" spans="1:14" x14ac:dyDescent="0.35">
      <c r="A21" s="122" t="s">
        <v>20</v>
      </c>
      <c r="B21" s="122"/>
      <c r="C21" s="123"/>
      <c r="D21" s="31" t="s">
        <v>15</v>
      </c>
      <c r="E21" s="77">
        <v>902</v>
      </c>
      <c r="F21" s="77">
        <v>120001</v>
      </c>
      <c r="G21" s="77">
        <v>1066</v>
      </c>
      <c r="H21" s="77">
        <v>58301</v>
      </c>
      <c r="I21" s="77">
        <v>24978</v>
      </c>
      <c r="J21" s="77">
        <v>1087</v>
      </c>
      <c r="K21" s="77">
        <v>39542</v>
      </c>
      <c r="L21" s="77">
        <v>544</v>
      </c>
      <c r="M21" s="77">
        <v>1509</v>
      </c>
      <c r="N21" s="27">
        <f t="shared" si="0"/>
        <v>247930</v>
      </c>
    </row>
    <row r="22" spans="1:14" x14ac:dyDescent="0.35">
      <c r="A22" s="120" t="s">
        <v>27</v>
      </c>
      <c r="B22" s="120"/>
      <c r="C22" s="121"/>
      <c r="D22" s="28" t="s">
        <v>14</v>
      </c>
      <c r="E22" s="57">
        <v>278</v>
      </c>
      <c r="F22" s="67">
        <v>29571</v>
      </c>
      <c r="G22" s="57">
        <v>923</v>
      </c>
      <c r="H22" s="67">
        <v>17330</v>
      </c>
      <c r="I22" s="67">
        <v>10914</v>
      </c>
      <c r="J22" s="57">
        <v>538</v>
      </c>
      <c r="K22" s="67">
        <v>17319</v>
      </c>
      <c r="L22" s="57">
        <v>144</v>
      </c>
      <c r="M22" s="57">
        <v>737</v>
      </c>
      <c r="N22" s="30">
        <f t="shared" si="0"/>
        <v>77754</v>
      </c>
    </row>
    <row r="23" spans="1:14" x14ac:dyDescent="0.35">
      <c r="A23" s="140" t="s">
        <v>33</v>
      </c>
      <c r="B23" s="140"/>
      <c r="C23" s="141"/>
      <c r="D23" s="31" t="s">
        <v>15</v>
      </c>
      <c r="E23" s="77">
        <v>278</v>
      </c>
      <c r="F23" s="77">
        <v>33937</v>
      </c>
      <c r="G23" s="77">
        <v>308</v>
      </c>
      <c r="H23" s="77">
        <v>19868</v>
      </c>
      <c r="I23" s="77">
        <v>5350</v>
      </c>
      <c r="J23" s="77">
        <v>232</v>
      </c>
      <c r="K23" s="77">
        <v>3</v>
      </c>
      <c r="L23" s="77">
        <v>10101</v>
      </c>
      <c r="M23" s="77">
        <v>883</v>
      </c>
      <c r="N23" s="27">
        <f t="shared" si="0"/>
        <v>70960</v>
      </c>
    </row>
    <row r="24" spans="1:14" x14ac:dyDescent="0.35">
      <c r="A24" s="120" t="s">
        <v>28</v>
      </c>
      <c r="B24" s="120"/>
      <c r="C24" s="121"/>
      <c r="D24" s="28" t="s">
        <v>14</v>
      </c>
      <c r="E24" s="57">
        <v>91</v>
      </c>
      <c r="F24" s="67">
        <v>11025</v>
      </c>
      <c r="G24" s="57">
        <v>119</v>
      </c>
      <c r="H24" s="67">
        <v>5418</v>
      </c>
      <c r="I24" s="67">
        <v>1652</v>
      </c>
      <c r="J24" s="57">
        <v>91</v>
      </c>
      <c r="K24" s="57">
        <v>8</v>
      </c>
      <c r="L24" s="57">
        <v>556</v>
      </c>
      <c r="M24" s="57">
        <v>81</v>
      </c>
      <c r="N24" s="30">
        <f t="shared" si="0"/>
        <v>19041</v>
      </c>
    </row>
    <row r="25" spans="1:14" x14ac:dyDescent="0.35">
      <c r="A25" s="122" t="s">
        <v>21</v>
      </c>
      <c r="B25" s="122"/>
      <c r="C25" s="123"/>
      <c r="D25" s="31" t="s">
        <v>15</v>
      </c>
      <c r="E25" s="77">
        <v>218</v>
      </c>
      <c r="F25" s="77">
        <v>22603</v>
      </c>
      <c r="G25" s="77">
        <v>790</v>
      </c>
      <c r="H25" s="77">
        <v>9547</v>
      </c>
      <c r="I25" s="77">
        <v>811</v>
      </c>
      <c r="J25" s="77">
        <v>84</v>
      </c>
      <c r="K25" s="77">
        <v>1417</v>
      </c>
      <c r="L25" s="77">
        <v>9944</v>
      </c>
      <c r="M25" s="77">
        <v>6819</v>
      </c>
      <c r="N25" s="27">
        <f t="shared" si="0"/>
        <v>52233</v>
      </c>
    </row>
    <row r="26" spans="1:14" x14ac:dyDescent="0.35">
      <c r="A26" s="120" t="s">
        <v>29</v>
      </c>
      <c r="B26" s="120"/>
      <c r="C26" s="121"/>
      <c r="D26" s="28" t="s">
        <v>14</v>
      </c>
      <c r="E26" s="57">
        <v>402</v>
      </c>
      <c r="F26" s="67">
        <v>68526</v>
      </c>
      <c r="G26" s="57">
        <v>763</v>
      </c>
      <c r="H26" s="67">
        <v>21206</v>
      </c>
      <c r="I26" s="67">
        <v>3563</v>
      </c>
      <c r="J26" s="57">
        <v>345</v>
      </c>
      <c r="K26" s="67">
        <v>4963</v>
      </c>
      <c r="L26" s="57">
        <v>466</v>
      </c>
      <c r="M26" s="57">
        <v>578</v>
      </c>
      <c r="N26" s="30">
        <f t="shared" si="0"/>
        <v>100812</v>
      </c>
    </row>
    <row r="27" spans="1:14" x14ac:dyDescent="0.35">
      <c r="A27" s="122" t="s">
        <v>22</v>
      </c>
      <c r="B27" s="122"/>
      <c r="C27" s="123"/>
      <c r="D27" s="31" t="s">
        <v>15</v>
      </c>
      <c r="E27" s="77">
        <v>2399</v>
      </c>
      <c r="F27" s="77">
        <v>337060</v>
      </c>
      <c r="G27" s="77">
        <v>1574</v>
      </c>
      <c r="H27" s="77">
        <v>156247</v>
      </c>
      <c r="I27" s="77">
        <v>40605</v>
      </c>
      <c r="J27" s="77">
        <v>2249</v>
      </c>
      <c r="K27" s="77">
        <v>8</v>
      </c>
      <c r="L27" s="77">
        <v>17858</v>
      </c>
      <c r="M27" s="77">
        <v>1534</v>
      </c>
      <c r="N27" s="27">
        <f t="shared" si="0"/>
        <v>559534</v>
      </c>
    </row>
    <row r="28" spans="1:14" x14ac:dyDescent="0.35">
      <c r="A28" s="120" t="s">
        <v>31</v>
      </c>
      <c r="B28" s="120"/>
      <c r="C28" s="121"/>
      <c r="D28" s="28" t="s">
        <v>14</v>
      </c>
      <c r="E28" s="57">
        <v>40</v>
      </c>
      <c r="F28" s="67">
        <v>7095</v>
      </c>
      <c r="G28" s="57">
        <v>313</v>
      </c>
      <c r="H28" s="67">
        <v>3244</v>
      </c>
      <c r="I28" s="57">
        <v>467</v>
      </c>
      <c r="J28" s="57">
        <v>17</v>
      </c>
      <c r="K28" s="57">
        <v>4</v>
      </c>
      <c r="L28" s="57">
        <v>269</v>
      </c>
      <c r="M28" s="57">
        <v>18</v>
      </c>
      <c r="N28" s="30">
        <f t="shared" si="0"/>
        <v>11467</v>
      </c>
    </row>
    <row r="29" spans="1:14" x14ac:dyDescent="0.35">
      <c r="A29" s="122" t="s">
        <v>23</v>
      </c>
      <c r="B29" s="122"/>
      <c r="C29" s="123"/>
      <c r="D29" s="31" t="s">
        <v>15</v>
      </c>
      <c r="E29" s="77">
        <v>6</v>
      </c>
      <c r="F29" s="77">
        <v>12</v>
      </c>
      <c r="G29" s="77">
        <v>181</v>
      </c>
      <c r="H29" s="77">
        <v>0</v>
      </c>
      <c r="I29" s="77">
        <v>0</v>
      </c>
      <c r="J29" s="77">
        <v>324</v>
      </c>
      <c r="K29" s="77">
        <v>0</v>
      </c>
      <c r="L29" s="77">
        <v>0</v>
      </c>
      <c r="M29" s="77">
        <v>0</v>
      </c>
      <c r="N29" s="27">
        <f t="shared" si="0"/>
        <v>523</v>
      </c>
    </row>
    <row r="30" spans="1:14" x14ac:dyDescent="0.35">
      <c r="A30" s="120" t="s">
        <v>32</v>
      </c>
      <c r="B30" s="120"/>
      <c r="C30" s="121"/>
      <c r="D30" s="28" t="s">
        <v>14</v>
      </c>
      <c r="E30" s="57">
        <v>36</v>
      </c>
      <c r="F30" s="67">
        <v>4973</v>
      </c>
      <c r="G30" s="67">
        <v>1829</v>
      </c>
      <c r="H30" s="67">
        <v>1934</v>
      </c>
      <c r="I30" s="67">
        <v>3110</v>
      </c>
      <c r="J30" s="57">
        <v>783</v>
      </c>
      <c r="K30" s="57">
        <v>465</v>
      </c>
      <c r="L30" s="57">
        <v>228</v>
      </c>
      <c r="M30" s="57">
        <v>80</v>
      </c>
      <c r="N30" s="30">
        <f t="shared" si="0"/>
        <v>13438</v>
      </c>
    </row>
    <row r="31" spans="1:14" x14ac:dyDescent="0.35">
      <c r="A31" s="126" t="s">
        <v>34</v>
      </c>
      <c r="B31" s="126"/>
      <c r="C31" s="127"/>
      <c r="D31" s="32" t="s">
        <v>15</v>
      </c>
      <c r="E31" s="74">
        <f t="shared" ref="E31:M32" si="1">E11+E13+E15+E17+E19+E21+E23+E25+E27+E29</f>
        <v>9796</v>
      </c>
      <c r="F31" s="74">
        <f t="shared" si="1"/>
        <v>1276890</v>
      </c>
      <c r="G31" s="74">
        <f t="shared" si="1"/>
        <v>14185</v>
      </c>
      <c r="H31" s="74">
        <f t="shared" si="1"/>
        <v>562816</v>
      </c>
      <c r="I31" s="74">
        <f t="shared" si="1"/>
        <v>174863</v>
      </c>
      <c r="J31" s="74">
        <f t="shared" si="1"/>
        <v>12395</v>
      </c>
      <c r="K31" s="74">
        <f t="shared" si="1"/>
        <v>110053</v>
      </c>
      <c r="L31" s="74">
        <f t="shared" si="1"/>
        <v>137418</v>
      </c>
      <c r="M31" s="74">
        <f t="shared" si="1"/>
        <v>70100</v>
      </c>
      <c r="N31" s="27">
        <f t="shared" ref="N31:N32" si="2">N11+N13+N15+N17+N19+N21+N23+N25+N27+N29</f>
        <v>2368516</v>
      </c>
    </row>
    <row r="32" spans="1:14" x14ac:dyDescent="0.35">
      <c r="A32" s="126"/>
      <c r="B32" s="126"/>
      <c r="C32" s="127"/>
      <c r="D32" s="33" t="s">
        <v>14</v>
      </c>
      <c r="E32" s="75">
        <f t="shared" si="1"/>
        <v>2247</v>
      </c>
      <c r="F32" s="75">
        <f t="shared" si="1"/>
        <v>301444</v>
      </c>
      <c r="G32" s="75">
        <f t="shared" si="1"/>
        <v>12611</v>
      </c>
      <c r="H32" s="75">
        <f t="shared" si="1"/>
        <v>108101</v>
      </c>
      <c r="I32" s="75">
        <f t="shared" si="1"/>
        <v>34221</v>
      </c>
      <c r="J32" s="75">
        <f t="shared" si="1"/>
        <v>3091</v>
      </c>
      <c r="K32" s="75">
        <f t="shared" si="1"/>
        <v>33048</v>
      </c>
      <c r="L32" s="75">
        <f t="shared" si="1"/>
        <v>13922</v>
      </c>
      <c r="M32" s="75">
        <f t="shared" si="1"/>
        <v>9559</v>
      </c>
      <c r="N32" s="30">
        <f t="shared" si="2"/>
        <v>518244</v>
      </c>
    </row>
    <row r="33" spans="1:14" x14ac:dyDescent="0.35">
      <c r="A33" s="130" t="s">
        <v>40</v>
      </c>
      <c r="B33" s="128" t="s">
        <v>38</v>
      </c>
      <c r="C33" s="133" t="s">
        <v>35</v>
      </c>
      <c r="D33" s="134"/>
      <c r="E33" s="78">
        <v>6712</v>
      </c>
      <c r="F33" s="78">
        <v>948497</v>
      </c>
      <c r="G33" s="78">
        <v>52812</v>
      </c>
      <c r="H33" s="78">
        <v>225945</v>
      </c>
      <c r="I33" s="78">
        <v>70839</v>
      </c>
      <c r="J33" s="78">
        <v>4539</v>
      </c>
      <c r="K33" s="78">
        <v>61849</v>
      </c>
      <c r="L33" s="78">
        <v>47799</v>
      </c>
      <c r="M33" s="78">
        <v>42816</v>
      </c>
      <c r="N33" s="34">
        <f>SUM(E33:M33)</f>
        <v>1461808</v>
      </c>
    </row>
    <row r="34" spans="1:14" x14ac:dyDescent="0.35">
      <c r="A34" s="131"/>
      <c r="B34" s="129"/>
      <c r="C34" s="135" t="s">
        <v>36</v>
      </c>
      <c r="D34" s="136"/>
      <c r="E34" s="53">
        <v>1088</v>
      </c>
      <c r="F34" s="53">
        <v>152989</v>
      </c>
      <c r="G34" s="53">
        <v>6079</v>
      </c>
      <c r="H34" s="53">
        <v>48540</v>
      </c>
      <c r="I34" s="53">
        <v>14842</v>
      </c>
      <c r="J34" s="53">
        <v>1112</v>
      </c>
      <c r="K34" s="53">
        <v>12282</v>
      </c>
      <c r="L34" s="53">
        <v>9140</v>
      </c>
      <c r="M34" s="53">
        <v>6387</v>
      </c>
      <c r="N34" s="35">
        <f>SUM(E34:M34)</f>
        <v>252459</v>
      </c>
    </row>
    <row r="35" spans="1:14" x14ac:dyDescent="0.35">
      <c r="A35" s="131"/>
      <c r="B35" s="129"/>
      <c r="C35" s="124" t="s">
        <v>37</v>
      </c>
      <c r="D35" s="125"/>
      <c r="E35" s="76">
        <f t="shared" ref="E35:N35" si="3">E34/(E33+E34)</f>
        <v>0.13948717948717948</v>
      </c>
      <c r="F35" s="76">
        <f t="shared" si="3"/>
        <v>0.13889327690047809</v>
      </c>
      <c r="G35" s="76">
        <f t="shared" si="3"/>
        <v>0.10322460138221461</v>
      </c>
      <c r="H35" s="76">
        <f t="shared" si="3"/>
        <v>0.17684026449532761</v>
      </c>
      <c r="I35" s="76">
        <f t="shared" si="3"/>
        <v>0.17322393529487284</v>
      </c>
      <c r="J35" s="76">
        <f t="shared" si="3"/>
        <v>0.19677933109184215</v>
      </c>
      <c r="K35" s="76">
        <f t="shared" si="3"/>
        <v>0.16567967516963214</v>
      </c>
      <c r="L35" s="76">
        <f t="shared" si="3"/>
        <v>0.16052266460598183</v>
      </c>
      <c r="M35" s="76">
        <f t="shared" si="3"/>
        <v>0.12980915797817205</v>
      </c>
      <c r="N35" s="36">
        <f t="shared" si="3"/>
        <v>0.14726935769048813</v>
      </c>
    </row>
    <row r="36" spans="1:14" x14ac:dyDescent="0.35">
      <c r="A36" s="131"/>
      <c r="B36" s="128" t="s">
        <v>39</v>
      </c>
      <c r="C36" s="133" t="s">
        <v>35</v>
      </c>
      <c r="D36" s="134"/>
      <c r="E36" s="54">
        <v>1003</v>
      </c>
      <c r="F36" s="54">
        <v>148176</v>
      </c>
      <c r="G36" s="54">
        <v>5620</v>
      </c>
      <c r="H36" s="54">
        <v>46582</v>
      </c>
      <c r="I36" s="54">
        <v>14606</v>
      </c>
      <c r="J36" s="54">
        <v>1159</v>
      </c>
      <c r="K36" s="54">
        <v>11328</v>
      </c>
      <c r="L36" s="54">
        <v>9021</v>
      </c>
      <c r="M36" s="54">
        <v>6259</v>
      </c>
      <c r="N36" s="37">
        <f>SUM(E36:M36)</f>
        <v>243754</v>
      </c>
    </row>
    <row r="37" spans="1:14" x14ac:dyDescent="0.35">
      <c r="A37" s="131"/>
      <c r="B37" s="129"/>
      <c r="C37" s="135" t="s">
        <v>36</v>
      </c>
      <c r="D37" s="136"/>
      <c r="E37" s="53">
        <v>111</v>
      </c>
      <c r="F37" s="53">
        <v>18255</v>
      </c>
      <c r="G37" s="53">
        <v>578</v>
      </c>
      <c r="H37" s="53">
        <v>5841</v>
      </c>
      <c r="I37" s="53">
        <v>2074</v>
      </c>
      <c r="J37" s="53">
        <v>172</v>
      </c>
      <c r="K37" s="53">
        <v>2972</v>
      </c>
      <c r="L37" s="53">
        <v>78</v>
      </c>
      <c r="M37" s="53">
        <v>92</v>
      </c>
      <c r="N37" s="35">
        <f>SUM(E37:M37)</f>
        <v>30173</v>
      </c>
    </row>
    <row r="38" spans="1:14" ht="15" customHeight="1" x14ac:dyDescent="0.35">
      <c r="A38" s="132"/>
      <c r="B38" s="129"/>
      <c r="C38" s="124" t="s">
        <v>37</v>
      </c>
      <c r="D38" s="125"/>
      <c r="E38" s="36">
        <f>E37/(E37+E36)</f>
        <v>9.9640933572710949E-2</v>
      </c>
      <c r="F38" s="36">
        <f t="shared" ref="F38:N38" si="4">F37/(F37+F36)</f>
        <v>0.10968509472393966</v>
      </c>
      <c r="G38" s="36">
        <f t="shared" si="4"/>
        <v>9.3255888996450473E-2</v>
      </c>
      <c r="H38" s="36">
        <f t="shared" si="4"/>
        <v>0.11142055967800393</v>
      </c>
      <c r="I38" s="36">
        <f t="shared" si="4"/>
        <v>0.12434052757793765</v>
      </c>
      <c r="J38" s="36">
        <f t="shared" si="4"/>
        <v>0.12922614575507138</v>
      </c>
      <c r="K38" s="36">
        <f t="shared" si="4"/>
        <v>0.20783216783216782</v>
      </c>
      <c r="L38" s="36">
        <f t="shared" si="4"/>
        <v>8.5723705901747452E-3</v>
      </c>
      <c r="M38" s="36">
        <f t="shared" si="4"/>
        <v>1.4485907731065974E-2</v>
      </c>
      <c r="N38" s="36">
        <f t="shared" si="4"/>
        <v>0.11014978443161864</v>
      </c>
    </row>
  </sheetData>
  <customSheetViews>
    <customSheetView guid="{63A9D80A-8E4A-4F33-B584-5ACED899AD49}" showPageBreaks="1" showGridLines="0" fitToPage="1" view="pageLayout" showRuler="0" topLeftCell="A4">
      <selection activeCell="H4" sqref="H4"/>
      <pageMargins left="0.70866141732283472" right="0" top="1.1811023622047245" bottom="0.74803149606299213" header="3.937007874015748E-2" footer="0.31496062992125984"/>
      <pageSetup paperSize="9" scale="80" orientation="landscape" r:id="rId1"/>
      <headerFooter differentFirst="1"/>
    </customSheetView>
  </customSheetViews>
  <mergeCells count="34">
    <mergeCell ref="A31:C32"/>
    <mergeCell ref="A33:A38"/>
    <mergeCell ref="B33:B35"/>
    <mergeCell ref="C33:D33"/>
    <mergeCell ref="C34:D34"/>
    <mergeCell ref="C35:D35"/>
    <mergeCell ref="B36:B38"/>
    <mergeCell ref="C36:D36"/>
    <mergeCell ref="C37:D37"/>
    <mergeCell ref="C38:D38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8:C18"/>
    <mergeCell ref="I1:N6"/>
    <mergeCell ref="A8:D10"/>
    <mergeCell ref="E8:N8"/>
    <mergeCell ref="E10:N10"/>
    <mergeCell ref="A11:C11"/>
    <mergeCell ref="A12:C12"/>
    <mergeCell ref="A13:C13"/>
    <mergeCell ref="A14:C14"/>
    <mergeCell ref="A15:C15"/>
    <mergeCell ref="A16:C16"/>
    <mergeCell ref="A17:C17"/>
  </mergeCells>
  <printOptions gridLines="1"/>
  <pageMargins left="0" right="0" top="0" bottom="0.74803149606299213" header="3.937007874015748E-2" footer="0.31496062992125984"/>
  <pageSetup paperSize="9" scale="91" orientation="landscape" r:id="rId2"/>
  <headerFooter differentFirst="1">
    <oddHeader>&amp;R&amp;G</oddHeader>
  </headerFooter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8"/>
  <sheetViews>
    <sheetView showGridLines="0" showRuler="0" showWhiteSpace="0" zoomScale="85" zoomScaleNormal="85" workbookViewId="0">
      <selection activeCell="I7" sqref="I7"/>
    </sheetView>
  </sheetViews>
  <sheetFormatPr baseColWidth="10" defaultColWidth="11.453125" defaultRowHeight="14.5" x14ac:dyDescent="0.35"/>
  <cols>
    <col min="1" max="2" width="11.453125" style="24"/>
    <col min="3" max="3" width="12.453125" style="24" customWidth="1"/>
    <col min="4" max="4" width="3.54296875" style="24" bestFit="1" customWidth="1"/>
    <col min="5" max="5" width="11.453125" style="24"/>
    <col min="6" max="6" width="13.1796875" style="24" customWidth="1"/>
    <col min="7" max="13" width="11.453125" style="24"/>
    <col min="14" max="14" width="14.1796875" style="24" customWidth="1"/>
    <col min="15" max="16384" width="11.453125" style="24"/>
  </cols>
  <sheetData>
    <row r="1" spans="1:14" x14ac:dyDescent="0.35">
      <c r="I1" s="137" t="s">
        <v>86</v>
      </c>
      <c r="J1" s="138"/>
      <c r="K1" s="138"/>
      <c r="L1" s="138"/>
      <c r="M1" s="138"/>
      <c r="N1" s="138"/>
    </row>
    <row r="2" spans="1:14" x14ac:dyDescent="0.35">
      <c r="I2" s="138"/>
      <c r="J2" s="138"/>
      <c r="K2" s="138"/>
      <c r="L2" s="138"/>
      <c r="M2" s="138"/>
      <c r="N2" s="138"/>
    </row>
    <row r="3" spans="1:14" x14ac:dyDescent="0.35">
      <c r="I3" s="138"/>
      <c r="J3" s="138"/>
      <c r="K3" s="138"/>
      <c r="L3" s="138"/>
      <c r="M3" s="138"/>
      <c r="N3" s="138"/>
    </row>
    <row r="4" spans="1:14" x14ac:dyDescent="0.35">
      <c r="I4" s="138"/>
      <c r="J4" s="138"/>
      <c r="K4" s="138"/>
      <c r="L4" s="138"/>
      <c r="M4" s="138"/>
      <c r="N4" s="138"/>
    </row>
    <row r="5" spans="1:14" x14ac:dyDescent="0.35">
      <c r="I5" s="138"/>
      <c r="J5" s="138"/>
      <c r="K5" s="138"/>
      <c r="L5" s="138"/>
      <c r="M5" s="138"/>
      <c r="N5" s="138"/>
    </row>
    <row r="6" spans="1:14" x14ac:dyDescent="0.35">
      <c r="I6" s="138"/>
      <c r="J6" s="138"/>
      <c r="K6" s="138"/>
      <c r="L6" s="138"/>
      <c r="M6" s="138"/>
      <c r="N6" s="138"/>
    </row>
    <row r="8" spans="1:14" ht="15" customHeight="1" x14ac:dyDescent="0.35">
      <c r="A8" s="142" t="s">
        <v>41</v>
      </c>
      <c r="B8" s="143"/>
      <c r="C8" s="143"/>
      <c r="D8" s="144"/>
      <c r="E8" s="139" t="s">
        <v>0</v>
      </c>
      <c r="F8" s="139"/>
      <c r="G8" s="139"/>
      <c r="H8" s="139"/>
      <c r="I8" s="139"/>
      <c r="J8" s="139"/>
      <c r="K8" s="139"/>
      <c r="L8" s="139"/>
      <c r="M8" s="139"/>
      <c r="N8" s="139"/>
    </row>
    <row r="9" spans="1:14" x14ac:dyDescent="0.35">
      <c r="A9" s="145"/>
      <c r="B9" s="146"/>
      <c r="C9" s="146"/>
      <c r="D9" s="147"/>
      <c r="E9" s="49" t="str">
        <f>+AND!E9</f>
        <v>M1 ambul. y taxis</v>
      </c>
      <c r="F9" s="49" t="str">
        <f>+AND!F9</f>
        <v>Resto M1</v>
      </c>
      <c r="G9" s="49" t="str">
        <f>+AND!G9</f>
        <v>L y Quads</v>
      </c>
      <c r="H9" s="49" t="str">
        <f>+AND!H9</f>
        <v>N1</v>
      </c>
      <c r="I9" s="49" t="str">
        <f>+AND!I9</f>
        <v>N2 y N3</v>
      </c>
      <c r="J9" s="49" t="str">
        <f>+AND!J9</f>
        <v>M2 y M3</v>
      </c>
      <c r="K9" s="49" t="str">
        <f>+AND!K9</f>
        <v>O</v>
      </c>
      <c r="L9" s="49" t="str">
        <f>+AND!L9</f>
        <v>T</v>
      </c>
      <c r="M9" s="49" t="str">
        <f>+AND!M9</f>
        <v>Resto</v>
      </c>
      <c r="N9" s="50" t="str">
        <f>+AND!N9</f>
        <v>TOTAL</v>
      </c>
    </row>
    <row r="10" spans="1:14" ht="15" customHeight="1" x14ac:dyDescent="0.35">
      <c r="A10" s="148"/>
      <c r="B10" s="149"/>
      <c r="C10" s="149"/>
      <c r="D10" s="150"/>
      <c r="E10" s="139" t="s">
        <v>9</v>
      </c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x14ac:dyDescent="0.35">
      <c r="A11" s="122" t="s">
        <v>12</v>
      </c>
      <c r="B11" s="122"/>
      <c r="C11" s="123"/>
      <c r="D11" s="25" t="s">
        <v>15</v>
      </c>
      <c r="E11" s="82">
        <v>147</v>
      </c>
      <c r="F11" s="82">
        <v>111895</v>
      </c>
      <c r="G11" s="82">
        <v>1348</v>
      </c>
      <c r="H11" s="82">
        <v>22408</v>
      </c>
      <c r="I11" s="82">
        <v>5318</v>
      </c>
      <c r="J11" s="82">
        <v>222</v>
      </c>
      <c r="K11" s="82">
        <v>3109</v>
      </c>
      <c r="L11" s="82">
        <v>6904</v>
      </c>
      <c r="M11" s="82">
        <v>6573</v>
      </c>
      <c r="N11" s="27">
        <f t="shared" ref="N11:N30" si="0">SUM(E11:M11)</f>
        <v>157924</v>
      </c>
    </row>
    <row r="12" spans="1:14" x14ac:dyDescent="0.35">
      <c r="A12" s="120" t="s">
        <v>13</v>
      </c>
      <c r="B12" s="120"/>
      <c r="C12" s="121"/>
      <c r="D12" s="28" t="s">
        <v>14</v>
      </c>
      <c r="E12" s="45">
        <v>12</v>
      </c>
      <c r="F12" s="45">
        <v>5605</v>
      </c>
      <c r="G12" s="45">
        <v>713</v>
      </c>
      <c r="H12" s="45">
        <v>1165</v>
      </c>
      <c r="I12" s="45">
        <v>422</v>
      </c>
      <c r="J12" s="45">
        <v>14</v>
      </c>
      <c r="K12" s="45">
        <v>468</v>
      </c>
      <c r="L12" s="45">
        <v>710</v>
      </c>
      <c r="M12" s="45">
        <v>1143</v>
      </c>
      <c r="N12" s="30">
        <f t="shared" si="0"/>
        <v>10252</v>
      </c>
    </row>
    <row r="13" spans="1:14" x14ac:dyDescent="0.35">
      <c r="A13" s="122" t="s">
        <v>16</v>
      </c>
      <c r="B13" s="122"/>
      <c r="C13" s="123"/>
      <c r="D13" s="31" t="s">
        <v>15</v>
      </c>
      <c r="E13" s="82">
        <v>601</v>
      </c>
      <c r="F13" s="82">
        <v>218887</v>
      </c>
      <c r="G13" s="82">
        <v>2137</v>
      </c>
      <c r="H13" s="82">
        <v>74911</v>
      </c>
      <c r="I13" s="82">
        <v>27870</v>
      </c>
      <c r="J13" s="82">
        <v>2469</v>
      </c>
      <c r="K13" s="82">
        <v>9559</v>
      </c>
      <c r="L13" s="82">
        <v>33996</v>
      </c>
      <c r="M13" s="82">
        <v>14888</v>
      </c>
      <c r="N13" s="27">
        <f t="shared" si="0"/>
        <v>385318</v>
      </c>
    </row>
    <row r="14" spans="1:14" x14ac:dyDescent="0.35">
      <c r="A14" s="120" t="s">
        <v>30</v>
      </c>
      <c r="B14" s="120"/>
      <c r="C14" s="121"/>
      <c r="D14" s="28" t="s">
        <v>14</v>
      </c>
      <c r="E14" s="45">
        <v>82</v>
      </c>
      <c r="F14" s="45">
        <v>20554</v>
      </c>
      <c r="G14" s="45">
        <v>1299</v>
      </c>
      <c r="H14" s="45">
        <v>7747</v>
      </c>
      <c r="I14" s="45">
        <v>4158</v>
      </c>
      <c r="J14" s="45">
        <v>403</v>
      </c>
      <c r="K14" s="45">
        <v>2394</v>
      </c>
      <c r="L14" s="45">
        <v>1853</v>
      </c>
      <c r="M14" s="45">
        <v>1526</v>
      </c>
      <c r="N14" s="30">
        <f t="shared" si="0"/>
        <v>40016</v>
      </c>
    </row>
    <row r="15" spans="1:14" x14ac:dyDescent="0.35">
      <c r="A15" s="122" t="s">
        <v>17</v>
      </c>
      <c r="B15" s="122"/>
      <c r="C15" s="123"/>
      <c r="D15" s="31" t="s">
        <v>15</v>
      </c>
      <c r="E15" s="82">
        <v>21</v>
      </c>
      <c r="F15" s="82">
        <v>6574</v>
      </c>
      <c r="G15" s="82">
        <v>260</v>
      </c>
      <c r="H15" s="82">
        <v>2017</v>
      </c>
      <c r="I15" s="82">
        <v>184</v>
      </c>
      <c r="J15" s="82">
        <v>92</v>
      </c>
      <c r="K15" s="82">
        <v>0</v>
      </c>
      <c r="L15" s="82">
        <v>57</v>
      </c>
      <c r="M15" s="82">
        <v>5</v>
      </c>
      <c r="N15" s="27">
        <f t="shared" si="0"/>
        <v>9210</v>
      </c>
    </row>
    <row r="16" spans="1:14" x14ac:dyDescent="0.35">
      <c r="A16" s="120" t="s">
        <v>24</v>
      </c>
      <c r="B16" s="120"/>
      <c r="C16" s="121"/>
      <c r="D16" s="28" t="s">
        <v>14</v>
      </c>
      <c r="E16" s="45">
        <v>60</v>
      </c>
      <c r="F16" s="45">
        <v>13087</v>
      </c>
      <c r="G16" s="45">
        <v>373</v>
      </c>
      <c r="H16" s="45">
        <v>3643</v>
      </c>
      <c r="I16" s="45">
        <v>379</v>
      </c>
      <c r="J16" s="45">
        <v>208</v>
      </c>
      <c r="K16" s="45">
        <v>0</v>
      </c>
      <c r="L16" s="45">
        <v>54</v>
      </c>
      <c r="M16" s="45">
        <v>5</v>
      </c>
      <c r="N16" s="30">
        <f t="shared" si="0"/>
        <v>17809</v>
      </c>
    </row>
    <row r="17" spans="1:14" x14ac:dyDescent="0.35">
      <c r="A17" s="122" t="s">
        <v>18</v>
      </c>
      <c r="B17" s="122"/>
      <c r="C17" s="123"/>
      <c r="D17" s="31" t="s">
        <v>15</v>
      </c>
      <c r="E17" s="82">
        <v>829</v>
      </c>
      <c r="F17" s="82">
        <v>323994</v>
      </c>
      <c r="G17" s="82">
        <v>4206</v>
      </c>
      <c r="H17" s="82">
        <v>89375</v>
      </c>
      <c r="I17" s="82">
        <v>29031</v>
      </c>
      <c r="J17" s="82">
        <v>1886</v>
      </c>
      <c r="K17" s="82">
        <v>21475</v>
      </c>
      <c r="L17" s="82">
        <v>24838</v>
      </c>
      <c r="M17" s="82">
        <v>17733</v>
      </c>
      <c r="N17" s="27">
        <f t="shared" si="0"/>
        <v>513367</v>
      </c>
    </row>
    <row r="18" spans="1:14" x14ac:dyDescent="0.35">
      <c r="A18" s="120" t="s">
        <v>25</v>
      </c>
      <c r="B18" s="120"/>
      <c r="C18" s="121"/>
      <c r="D18" s="28" t="s">
        <v>14</v>
      </c>
      <c r="E18" s="45">
        <v>178</v>
      </c>
      <c r="F18" s="45">
        <v>64326</v>
      </c>
      <c r="G18" s="45">
        <v>4102</v>
      </c>
      <c r="H18" s="45">
        <v>18607</v>
      </c>
      <c r="I18" s="45">
        <v>6705</v>
      </c>
      <c r="J18" s="45">
        <v>320</v>
      </c>
      <c r="K18" s="45">
        <v>5478</v>
      </c>
      <c r="L18" s="45">
        <v>7702</v>
      </c>
      <c r="M18" s="45">
        <v>6240</v>
      </c>
      <c r="N18" s="30">
        <f t="shared" si="0"/>
        <v>113658</v>
      </c>
    </row>
    <row r="19" spans="1:14" x14ac:dyDescent="0.35">
      <c r="A19" s="122" t="s">
        <v>19</v>
      </c>
      <c r="B19" s="122"/>
      <c r="C19" s="123"/>
      <c r="D19" s="31" t="s">
        <v>15</v>
      </c>
      <c r="E19" s="82">
        <v>308</v>
      </c>
      <c r="F19" s="82">
        <v>1858</v>
      </c>
      <c r="G19" s="82">
        <v>0</v>
      </c>
      <c r="H19" s="82">
        <v>1215</v>
      </c>
      <c r="I19" s="82">
        <v>12947</v>
      </c>
      <c r="J19" s="82">
        <v>2292</v>
      </c>
      <c r="K19" s="82">
        <v>0</v>
      </c>
      <c r="L19" s="82">
        <v>0</v>
      </c>
      <c r="M19" s="82">
        <v>0</v>
      </c>
      <c r="N19" s="27">
        <f t="shared" si="0"/>
        <v>18620</v>
      </c>
    </row>
    <row r="20" spans="1:14" x14ac:dyDescent="0.35">
      <c r="A20" s="120" t="s">
        <v>26</v>
      </c>
      <c r="B20" s="120"/>
      <c r="C20" s="121"/>
      <c r="D20" s="28" t="s">
        <v>14</v>
      </c>
      <c r="E20" s="45">
        <v>619</v>
      </c>
      <c r="F20" s="45">
        <v>83818</v>
      </c>
      <c r="G20" s="45">
        <v>3085</v>
      </c>
      <c r="H20" s="45">
        <v>15344</v>
      </c>
      <c r="I20" s="45">
        <v>3191</v>
      </c>
      <c r="J20" s="45">
        <v>348</v>
      </c>
      <c r="K20" s="45">
        <v>0</v>
      </c>
      <c r="L20" s="45">
        <v>0</v>
      </c>
      <c r="M20" s="45">
        <v>0</v>
      </c>
      <c r="N20" s="30">
        <f t="shared" si="0"/>
        <v>106405</v>
      </c>
    </row>
    <row r="21" spans="1:14" x14ac:dyDescent="0.35">
      <c r="A21" s="122" t="s">
        <v>20</v>
      </c>
      <c r="B21" s="122"/>
      <c r="C21" s="123"/>
      <c r="D21" s="31" t="s">
        <v>15</v>
      </c>
      <c r="E21" s="82">
        <v>177</v>
      </c>
      <c r="F21" s="82">
        <v>66667</v>
      </c>
      <c r="G21" s="82">
        <v>324</v>
      </c>
      <c r="H21" s="82">
        <v>24103</v>
      </c>
      <c r="I21" s="82">
        <v>12150</v>
      </c>
      <c r="J21" s="82">
        <v>533</v>
      </c>
      <c r="K21" s="82">
        <v>16740</v>
      </c>
      <c r="L21" s="82">
        <v>154</v>
      </c>
      <c r="M21" s="82">
        <v>1167</v>
      </c>
      <c r="N21" s="27">
        <f t="shared" si="0"/>
        <v>122015</v>
      </c>
    </row>
    <row r="22" spans="1:14" x14ac:dyDescent="0.35">
      <c r="A22" s="120" t="s">
        <v>27</v>
      </c>
      <c r="B22" s="120"/>
      <c r="C22" s="121"/>
      <c r="D22" s="28" t="s">
        <v>14</v>
      </c>
      <c r="E22" s="45">
        <v>97</v>
      </c>
      <c r="F22" s="45">
        <v>34491</v>
      </c>
      <c r="G22" s="45">
        <v>1049</v>
      </c>
      <c r="H22" s="45">
        <v>13154</v>
      </c>
      <c r="I22" s="45">
        <v>9045</v>
      </c>
      <c r="J22" s="45">
        <v>458</v>
      </c>
      <c r="K22" s="45">
        <v>9301</v>
      </c>
      <c r="L22" s="45">
        <v>244</v>
      </c>
      <c r="M22" s="45">
        <v>1396</v>
      </c>
      <c r="N22" s="30">
        <f t="shared" si="0"/>
        <v>69235</v>
      </c>
    </row>
    <row r="23" spans="1:14" x14ac:dyDescent="0.35">
      <c r="A23" s="140" t="s">
        <v>33</v>
      </c>
      <c r="B23" s="140"/>
      <c r="C23" s="141"/>
      <c r="D23" s="31" t="s">
        <v>15</v>
      </c>
      <c r="E23" s="82">
        <v>19</v>
      </c>
      <c r="F23" s="82">
        <v>19950</v>
      </c>
      <c r="G23" s="82">
        <v>241</v>
      </c>
      <c r="H23" s="82">
        <v>8423</v>
      </c>
      <c r="I23" s="82">
        <v>3048</v>
      </c>
      <c r="J23" s="82">
        <v>131</v>
      </c>
      <c r="K23" s="82">
        <v>4</v>
      </c>
      <c r="L23" s="82">
        <v>5572</v>
      </c>
      <c r="M23" s="82">
        <v>685</v>
      </c>
      <c r="N23" s="27">
        <f t="shared" si="0"/>
        <v>38073</v>
      </c>
    </row>
    <row r="24" spans="1:14" x14ac:dyDescent="0.35">
      <c r="A24" s="120" t="s">
        <v>28</v>
      </c>
      <c r="B24" s="120"/>
      <c r="C24" s="121"/>
      <c r="D24" s="28" t="s">
        <v>14</v>
      </c>
      <c r="E24" s="45">
        <v>29</v>
      </c>
      <c r="F24" s="45">
        <v>14310</v>
      </c>
      <c r="G24" s="45">
        <v>154</v>
      </c>
      <c r="H24" s="45">
        <v>4593</v>
      </c>
      <c r="I24" s="45">
        <v>1992</v>
      </c>
      <c r="J24" s="45">
        <v>87</v>
      </c>
      <c r="K24" s="45">
        <v>4</v>
      </c>
      <c r="L24" s="45">
        <v>1401</v>
      </c>
      <c r="M24" s="45">
        <v>180</v>
      </c>
      <c r="N24" s="30">
        <f t="shared" si="0"/>
        <v>22750</v>
      </c>
    </row>
    <row r="25" spans="1:14" x14ac:dyDescent="0.35">
      <c r="A25" s="122" t="s">
        <v>21</v>
      </c>
      <c r="B25" s="122"/>
      <c r="C25" s="123"/>
      <c r="D25" s="31" t="s">
        <v>15</v>
      </c>
      <c r="E25" s="82">
        <v>88</v>
      </c>
      <c r="F25" s="82">
        <v>21982</v>
      </c>
      <c r="G25" s="82">
        <v>929</v>
      </c>
      <c r="H25" s="82">
        <v>5442</v>
      </c>
      <c r="I25" s="82">
        <v>889</v>
      </c>
      <c r="J25" s="82">
        <v>66</v>
      </c>
      <c r="K25" s="82">
        <v>1305</v>
      </c>
      <c r="L25" s="82">
        <v>4549</v>
      </c>
      <c r="M25" s="82">
        <v>3003</v>
      </c>
      <c r="N25" s="27">
        <f t="shared" si="0"/>
        <v>38253</v>
      </c>
    </row>
    <row r="26" spans="1:14" x14ac:dyDescent="0.35">
      <c r="A26" s="120" t="s">
        <v>29</v>
      </c>
      <c r="B26" s="120"/>
      <c r="C26" s="121"/>
      <c r="D26" s="28" t="s">
        <v>14</v>
      </c>
      <c r="E26" s="45">
        <v>221</v>
      </c>
      <c r="F26" s="45">
        <v>78530</v>
      </c>
      <c r="G26" s="45">
        <v>1271</v>
      </c>
      <c r="H26" s="45">
        <v>18553</v>
      </c>
      <c r="I26" s="45">
        <v>4164</v>
      </c>
      <c r="J26" s="45">
        <v>358</v>
      </c>
      <c r="K26" s="45">
        <v>4048</v>
      </c>
      <c r="L26" s="45">
        <v>1183</v>
      </c>
      <c r="M26" s="45">
        <v>963</v>
      </c>
      <c r="N26" s="30">
        <f t="shared" si="0"/>
        <v>109291</v>
      </c>
    </row>
    <row r="27" spans="1:14" x14ac:dyDescent="0.35">
      <c r="A27" s="122" t="s">
        <v>22</v>
      </c>
      <c r="B27" s="122"/>
      <c r="C27" s="123"/>
      <c r="D27" s="31" t="s">
        <v>15</v>
      </c>
      <c r="E27" s="82">
        <v>434</v>
      </c>
      <c r="F27" s="82">
        <v>263491</v>
      </c>
      <c r="G27" s="82">
        <v>883</v>
      </c>
      <c r="H27" s="82">
        <v>78688</v>
      </c>
      <c r="I27" s="82">
        <v>17841</v>
      </c>
      <c r="J27" s="82">
        <v>1001</v>
      </c>
      <c r="K27" s="82">
        <v>0</v>
      </c>
      <c r="L27" s="82">
        <v>6488</v>
      </c>
      <c r="M27" s="82">
        <v>588</v>
      </c>
      <c r="N27" s="27">
        <f t="shared" si="0"/>
        <v>369414</v>
      </c>
    </row>
    <row r="28" spans="1:14" x14ac:dyDescent="0.35">
      <c r="A28" s="120" t="s">
        <v>31</v>
      </c>
      <c r="B28" s="120"/>
      <c r="C28" s="121"/>
      <c r="D28" s="28" t="s">
        <v>14</v>
      </c>
      <c r="E28" s="45">
        <v>19</v>
      </c>
      <c r="F28" s="45">
        <v>11109</v>
      </c>
      <c r="G28" s="45">
        <v>529</v>
      </c>
      <c r="H28" s="45">
        <v>3441</v>
      </c>
      <c r="I28" s="45">
        <v>726</v>
      </c>
      <c r="J28" s="45">
        <v>35</v>
      </c>
      <c r="K28" s="45">
        <v>4</v>
      </c>
      <c r="L28" s="45">
        <v>223</v>
      </c>
      <c r="M28" s="45">
        <v>17</v>
      </c>
      <c r="N28" s="30">
        <f t="shared" si="0"/>
        <v>16103</v>
      </c>
    </row>
    <row r="29" spans="1:14" x14ac:dyDescent="0.35">
      <c r="A29" s="122" t="s">
        <v>23</v>
      </c>
      <c r="B29" s="122"/>
      <c r="C29" s="123"/>
      <c r="D29" s="31" t="s">
        <v>15</v>
      </c>
      <c r="E29" s="82">
        <v>21</v>
      </c>
      <c r="F29" s="82">
        <v>14</v>
      </c>
      <c r="G29" s="82">
        <v>112</v>
      </c>
      <c r="H29" s="82">
        <v>0</v>
      </c>
      <c r="I29" s="82">
        <v>0</v>
      </c>
      <c r="J29" s="82">
        <v>60</v>
      </c>
      <c r="K29" s="82">
        <v>0</v>
      </c>
      <c r="L29" s="82">
        <v>0</v>
      </c>
      <c r="M29" s="82">
        <v>0</v>
      </c>
      <c r="N29" s="27">
        <f t="shared" si="0"/>
        <v>207</v>
      </c>
    </row>
    <row r="30" spans="1:14" x14ac:dyDescent="0.35">
      <c r="A30" s="120" t="s">
        <v>32</v>
      </c>
      <c r="B30" s="120"/>
      <c r="C30" s="121"/>
      <c r="D30" s="28" t="s">
        <v>14</v>
      </c>
      <c r="E30" s="45">
        <v>47</v>
      </c>
      <c r="F30" s="45">
        <v>5671</v>
      </c>
      <c r="G30" s="45">
        <v>1488</v>
      </c>
      <c r="H30" s="45">
        <v>1932</v>
      </c>
      <c r="I30" s="45">
        <v>2596</v>
      </c>
      <c r="J30" s="45">
        <v>586</v>
      </c>
      <c r="K30" s="45">
        <v>229</v>
      </c>
      <c r="L30" s="45">
        <v>127</v>
      </c>
      <c r="M30" s="45">
        <v>48</v>
      </c>
      <c r="N30" s="30">
        <f t="shared" si="0"/>
        <v>12724</v>
      </c>
    </row>
    <row r="31" spans="1:14" x14ac:dyDescent="0.35">
      <c r="A31" s="126" t="s">
        <v>34</v>
      </c>
      <c r="B31" s="126"/>
      <c r="C31" s="127"/>
      <c r="D31" s="32" t="s">
        <v>15</v>
      </c>
      <c r="E31" s="79">
        <f t="shared" ref="E31:M31" si="1">E11+E13+E15+E17+E19+E21+E23+E25+E27+E29</f>
        <v>2645</v>
      </c>
      <c r="F31" s="79">
        <f t="shared" si="1"/>
        <v>1035312</v>
      </c>
      <c r="G31" s="79">
        <f t="shared" si="1"/>
        <v>10440</v>
      </c>
      <c r="H31" s="79">
        <f t="shared" si="1"/>
        <v>306582</v>
      </c>
      <c r="I31" s="79">
        <f t="shared" si="1"/>
        <v>109278</v>
      </c>
      <c r="J31" s="79">
        <f t="shared" si="1"/>
        <v>8752</v>
      </c>
      <c r="K31" s="79">
        <f t="shared" si="1"/>
        <v>52192</v>
      </c>
      <c r="L31" s="79">
        <f t="shared" si="1"/>
        <v>82558</v>
      </c>
      <c r="M31" s="79">
        <f t="shared" si="1"/>
        <v>44642</v>
      </c>
      <c r="N31" s="27">
        <f t="shared" ref="N31" si="2">N11+N13+N15+N17+N19+N21+N23+N25+N27+N29</f>
        <v>1652401</v>
      </c>
    </row>
    <row r="32" spans="1:14" x14ac:dyDescent="0.35">
      <c r="A32" s="126"/>
      <c r="B32" s="126"/>
      <c r="C32" s="127"/>
      <c r="D32" s="33" t="s">
        <v>14</v>
      </c>
      <c r="E32" s="80">
        <f t="shared" ref="E32:M32" si="3">E12+E14+E16+E18+E20+E22+E24+E26+E28+E30</f>
        <v>1364</v>
      </c>
      <c r="F32" s="80">
        <f t="shared" si="3"/>
        <v>331501</v>
      </c>
      <c r="G32" s="80">
        <f t="shared" si="3"/>
        <v>14063</v>
      </c>
      <c r="H32" s="80">
        <f t="shared" si="3"/>
        <v>88179</v>
      </c>
      <c r="I32" s="80">
        <f t="shared" si="3"/>
        <v>33378</v>
      </c>
      <c r="J32" s="80">
        <f t="shared" si="3"/>
        <v>2817</v>
      </c>
      <c r="K32" s="80">
        <f t="shared" si="3"/>
        <v>21926</v>
      </c>
      <c r="L32" s="80">
        <f t="shared" si="3"/>
        <v>13497</v>
      </c>
      <c r="M32" s="80">
        <f t="shared" si="3"/>
        <v>11518</v>
      </c>
      <c r="N32" s="30">
        <f t="shared" ref="N32" si="4">N12+N14+N16+N18+N20+N22+N24+N26+N28+N30</f>
        <v>518243</v>
      </c>
    </row>
    <row r="33" spans="1:14" x14ac:dyDescent="0.35">
      <c r="A33" s="130" t="s">
        <v>40</v>
      </c>
      <c r="B33" s="128" t="s">
        <v>38</v>
      </c>
      <c r="C33" s="133" t="s">
        <v>35</v>
      </c>
      <c r="D33" s="134"/>
      <c r="E33" s="83">
        <v>3891</v>
      </c>
      <c r="F33" s="83">
        <v>875457</v>
      </c>
      <c r="G33" s="83">
        <v>41233</v>
      </c>
      <c r="H33" s="83">
        <v>135110</v>
      </c>
      <c r="I33" s="83">
        <v>46142</v>
      </c>
      <c r="J33" s="83">
        <v>3704</v>
      </c>
      <c r="K33" s="83">
        <v>38700</v>
      </c>
      <c r="L33" s="83">
        <v>56576</v>
      </c>
      <c r="M33" s="83">
        <v>48609</v>
      </c>
      <c r="N33" s="34">
        <f>SUM(E33:M33)</f>
        <v>1249422</v>
      </c>
    </row>
    <row r="34" spans="1:14" x14ac:dyDescent="0.35">
      <c r="A34" s="131"/>
      <c r="B34" s="129"/>
      <c r="C34" s="135" t="s">
        <v>36</v>
      </c>
      <c r="D34" s="136"/>
      <c r="E34" s="53">
        <v>639</v>
      </c>
      <c r="F34" s="53">
        <v>173054</v>
      </c>
      <c r="G34" s="53">
        <v>6812</v>
      </c>
      <c r="H34" s="53">
        <v>38919</v>
      </c>
      <c r="I34" s="53">
        <v>13793</v>
      </c>
      <c r="J34" s="53">
        <v>1151</v>
      </c>
      <c r="K34" s="53">
        <v>8893</v>
      </c>
      <c r="L34" s="53">
        <v>6910</v>
      </c>
      <c r="M34" s="53">
        <v>5686</v>
      </c>
      <c r="N34" s="35">
        <f>SUM(E34:M34)</f>
        <v>255857</v>
      </c>
    </row>
    <row r="35" spans="1:14" x14ac:dyDescent="0.35">
      <c r="A35" s="131"/>
      <c r="B35" s="129"/>
      <c r="C35" s="124" t="s">
        <v>37</v>
      </c>
      <c r="D35" s="125"/>
      <c r="E35" s="81">
        <f t="shared" ref="E35:N35" si="5">E34/(E33+E34)</f>
        <v>0.14105960264900663</v>
      </c>
      <c r="F35" s="81">
        <f t="shared" si="5"/>
        <v>0.1650473862458286</v>
      </c>
      <c r="G35" s="81">
        <f t="shared" si="5"/>
        <v>0.14178374440628577</v>
      </c>
      <c r="H35" s="81">
        <f t="shared" si="5"/>
        <v>0.22363514126955852</v>
      </c>
      <c r="I35" s="81">
        <f t="shared" si="5"/>
        <v>0.2301326436973388</v>
      </c>
      <c r="J35" s="81">
        <f t="shared" si="5"/>
        <v>0.23707518022657054</v>
      </c>
      <c r="K35" s="81">
        <f t="shared" si="5"/>
        <v>0.18685520979976047</v>
      </c>
      <c r="L35" s="81">
        <f t="shared" si="5"/>
        <v>0.10884289449642441</v>
      </c>
      <c r="M35" s="81">
        <f t="shared" si="5"/>
        <v>0.10472419191454094</v>
      </c>
      <c r="N35" s="36">
        <f t="shared" si="5"/>
        <v>0.16997314119176579</v>
      </c>
    </row>
    <row r="36" spans="1:14" x14ac:dyDescent="0.35">
      <c r="A36" s="131"/>
      <c r="B36" s="128" t="s">
        <v>39</v>
      </c>
      <c r="C36" s="133" t="s">
        <v>35</v>
      </c>
      <c r="D36" s="134"/>
      <c r="E36" s="54">
        <v>598</v>
      </c>
      <c r="F36" s="54">
        <v>166520</v>
      </c>
      <c r="G36" s="54">
        <v>6012</v>
      </c>
      <c r="H36" s="54">
        <v>37267</v>
      </c>
      <c r="I36" s="54">
        <v>13048</v>
      </c>
      <c r="J36" s="54">
        <v>1094</v>
      </c>
      <c r="K36" s="54">
        <v>7920</v>
      </c>
      <c r="L36" s="54">
        <v>6416</v>
      </c>
      <c r="M36" s="54">
        <v>5294</v>
      </c>
      <c r="N36" s="37">
        <f>SUM(E36:M36)</f>
        <v>244169</v>
      </c>
    </row>
    <row r="37" spans="1:14" x14ac:dyDescent="0.35">
      <c r="A37" s="131"/>
      <c r="B37" s="129"/>
      <c r="C37" s="135" t="s">
        <v>36</v>
      </c>
      <c r="D37" s="136"/>
      <c r="E37" s="53">
        <v>32</v>
      </c>
      <c r="F37" s="53">
        <v>9342</v>
      </c>
      <c r="G37" s="53">
        <v>431</v>
      </c>
      <c r="H37" s="53">
        <v>2074</v>
      </c>
      <c r="I37" s="53">
        <v>781</v>
      </c>
      <c r="J37" s="53">
        <v>85</v>
      </c>
      <c r="K37" s="53">
        <v>813</v>
      </c>
      <c r="L37" s="53">
        <v>39</v>
      </c>
      <c r="M37" s="53">
        <v>29</v>
      </c>
      <c r="N37" s="35">
        <f>SUM(E37:M37)</f>
        <v>13626</v>
      </c>
    </row>
    <row r="38" spans="1:14" ht="15" customHeight="1" x14ac:dyDescent="0.35">
      <c r="A38" s="132"/>
      <c r="B38" s="129"/>
      <c r="C38" s="124" t="s">
        <v>37</v>
      </c>
      <c r="D38" s="125"/>
      <c r="E38" s="36">
        <f t="shared" ref="E38:N38" si="6">E37/(E37+E36)</f>
        <v>5.0793650793650794E-2</v>
      </c>
      <c r="F38" s="36">
        <f t="shared" si="6"/>
        <v>5.3121197302430312E-2</v>
      </c>
      <c r="G38" s="36">
        <f t="shared" si="6"/>
        <v>6.6894303895700766E-2</v>
      </c>
      <c r="H38" s="36">
        <f t="shared" si="6"/>
        <v>5.2718537912101876E-2</v>
      </c>
      <c r="I38" s="36">
        <f t="shared" si="6"/>
        <v>5.6475522452816548E-2</v>
      </c>
      <c r="J38" s="36">
        <f t="shared" si="6"/>
        <v>7.2094995759117902E-2</v>
      </c>
      <c r="K38" s="36">
        <f t="shared" si="6"/>
        <v>9.3095156303675708E-2</v>
      </c>
      <c r="L38" s="36">
        <f t="shared" si="6"/>
        <v>6.041828040278854E-3</v>
      </c>
      <c r="M38" s="36">
        <f t="shared" si="6"/>
        <v>5.4480556077399966E-3</v>
      </c>
      <c r="N38" s="36">
        <f t="shared" si="6"/>
        <v>5.2855951434279173E-2</v>
      </c>
    </row>
  </sheetData>
  <customSheetViews>
    <customSheetView guid="{63A9D80A-8E4A-4F33-B584-5ACED899AD49}" showPageBreaks="1" showGridLines="0" fitToPage="1" showRuler="0">
      <selection activeCell="E11" sqref="E11"/>
      <pageMargins left="0.70866141732283472" right="0" top="1.1811023622047245" bottom="0.74803149606299213" header="3.937007874015748E-2" footer="0.31496062992125984"/>
      <pageSetup paperSize="9" scale="80" orientation="landscape" r:id="rId1"/>
      <headerFooter differentFirst="1"/>
    </customSheetView>
  </customSheetViews>
  <mergeCells count="34">
    <mergeCell ref="B36:B38"/>
    <mergeCell ref="C36:D36"/>
    <mergeCell ref="C37:D37"/>
    <mergeCell ref="C38:D38"/>
    <mergeCell ref="A26:C26"/>
    <mergeCell ref="A27:C27"/>
    <mergeCell ref="A28:C28"/>
    <mergeCell ref="A29:C29"/>
    <mergeCell ref="A31:C32"/>
    <mergeCell ref="A33:A38"/>
    <mergeCell ref="B33:B35"/>
    <mergeCell ref="C33:D33"/>
    <mergeCell ref="C34:D34"/>
    <mergeCell ref="C35:D35"/>
    <mergeCell ref="A16:C16"/>
    <mergeCell ref="A17:C17"/>
    <mergeCell ref="A30:C30"/>
    <mergeCell ref="A19:C19"/>
    <mergeCell ref="A20:C20"/>
    <mergeCell ref="A21:C21"/>
    <mergeCell ref="A22:C22"/>
    <mergeCell ref="A23:C23"/>
    <mergeCell ref="A24:C24"/>
    <mergeCell ref="A25:C25"/>
    <mergeCell ref="A18:C18"/>
    <mergeCell ref="A12:C12"/>
    <mergeCell ref="A13:C13"/>
    <mergeCell ref="A14:C14"/>
    <mergeCell ref="A15:C15"/>
    <mergeCell ref="I1:N6"/>
    <mergeCell ref="A8:D10"/>
    <mergeCell ref="E8:N8"/>
    <mergeCell ref="E10:N10"/>
    <mergeCell ref="A11:C11"/>
  </mergeCells>
  <printOptions gridLines="1"/>
  <pageMargins left="0.70866141732283472" right="0" top="1.1811023622047245" bottom="0.74803149606299213" header="3.937007874015748E-2" footer="0.31496062992125984"/>
  <pageSetup paperSize="9" scale="81" orientation="landscape" r:id="rId2"/>
  <headerFooter differentFirst="1">
    <oddHeader>&amp;R&amp;G</oddHeader>
  </headerFooter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 fitToPage="1"/>
  </sheetPr>
  <dimension ref="A1:N38"/>
  <sheetViews>
    <sheetView showGridLines="0" showRuler="0" zoomScale="85" zoomScaleNormal="85" workbookViewId="0">
      <selection activeCell="I7" sqref="I7"/>
    </sheetView>
  </sheetViews>
  <sheetFormatPr baseColWidth="10" defaultColWidth="11.453125" defaultRowHeight="14.5" x14ac:dyDescent="0.35"/>
  <cols>
    <col min="1" max="2" width="11.453125" style="24"/>
    <col min="3" max="3" width="12.453125" style="24" customWidth="1"/>
    <col min="4" max="4" width="3.54296875" style="24" bestFit="1" customWidth="1"/>
    <col min="5" max="5" width="11.453125" style="24"/>
    <col min="6" max="6" width="13.1796875" style="24" customWidth="1"/>
    <col min="7" max="13" width="11.453125" style="24"/>
    <col min="14" max="14" width="14.1796875" style="24" customWidth="1"/>
    <col min="15" max="16384" width="11.453125" style="24"/>
  </cols>
  <sheetData>
    <row r="1" spans="1:14" x14ac:dyDescent="0.35">
      <c r="I1" s="137" t="s">
        <v>87</v>
      </c>
      <c r="J1" s="138"/>
      <c r="K1" s="138"/>
      <c r="L1" s="138"/>
      <c r="M1" s="138"/>
      <c r="N1" s="138"/>
    </row>
    <row r="2" spans="1:14" x14ac:dyDescent="0.35">
      <c r="I2" s="138"/>
      <c r="J2" s="138"/>
      <c r="K2" s="138"/>
      <c r="L2" s="138"/>
      <c r="M2" s="138"/>
      <c r="N2" s="138"/>
    </row>
    <row r="3" spans="1:14" x14ac:dyDescent="0.35">
      <c r="I3" s="138"/>
      <c r="J3" s="138"/>
      <c r="K3" s="138"/>
      <c r="L3" s="138"/>
      <c r="M3" s="138"/>
      <c r="N3" s="138"/>
    </row>
    <row r="4" spans="1:14" x14ac:dyDescent="0.35">
      <c r="I4" s="138"/>
      <c r="J4" s="138"/>
      <c r="K4" s="138"/>
      <c r="L4" s="138"/>
      <c r="M4" s="138"/>
      <c r="N4" s="138"/>
    </row>
    <row r="5" spans="1:14" x14ac:dyDescent="0.35">
      <c r="I5" s="138"/>
      <c r="J5" s="138"/>
      <c r="K5" s="138"/>
      <c r="L5" s="138"/>
      <c r="M5" s="138"/>
      <c r="N5" s="138"/>
    </row>
    <row r="6" spans="1:14" x14ac:dyDescent="0.35">
      <c r="I6" s="138"/>
      <c r="J6" s="138"/>
      <c r="K6" s="138"/>
      <c r="L6" s="138"/>
      <c r="M6" s="138"/>
      <c r="N6" s="138"/>
    </row>
    <row r="8" spans="1:14" ht="15" customHeight="1" x14ac:dyDescent="0.35">
      <c r="A8" s="142" t="s">
        <v>41</v>
      </c>
      <c r="B8" s="143"/>
      <c r="C8" s="143"/>
      <c r="D8" s="144"/>
      <c r="E8" s="139" t="s">
        <v>0</v>
      </c>
      <c r="F8" s="139"/>
      <c r="G8" s="139"/>
      <c r="H8" s="139"/>
      <c r="I8" s="139"/>
      <c r="J8" s="139"/>
      <c r="K8" s="139"/>
      <c r="L8" s="139"/>
      <c r="M8" s="139"/>
      <c r="N8" s="139"/>
    </row>
    <row r="9" spans="1:14" x14ac:dyDescent="0.35">
      <c r="A9" s="145"/>
      <c r="B9" s="146"/>
      <c r="C9" s="146"/>
      <c r="D9" s="147"/>
      <c r="E9" s="49" t="str">
        <f>+AND!E9</f>
        <v>M1 ambul. y taxis</v>
      </c>
      <c r="F9" s="49" t="str">
        <f>+AND!F9</f>
        <v>Resto M1</v>
      </c>
      <c r="G9" s="49" t="str">
        <f>+AND!G9</f>
        <v>L y Quads</v>
      </c>
      <c r="H9" s="49" t="str">
        <f>+AND!H9</f>
        <v>N1</v>
      </c>
      <c r="I9" s="49" t="str">
        <f>+AND!I9</f>
        <v>N2 y N3</v>
      </c>
      <c r="J9" s="49" t="str">
        <f>+AND!J9</f>
        <v>M2 y M3</v>
      </c>
      <c r="K9" s="49" t="str">
        <f>+AND!K9</f>
        <v>O</v>
      </c>
      <c r="L9" s="49" t="str">
        <f>+AND!L9</f>
        <v>T</v>
      </c>
      <c r="M9" s="49" t="str">
        <f>+AND!M9</f>
        <v>Resto</v>
      </c>
      <c r="N9" s="50" t="str">
        <f>+AND!N9</f>
        <v>TOTAL</v>
      </c>
    </row>
    <row r="10" spans="1:14" ht="15" customHeight="1" x14ac:dyDescent="0.35">
      <c r="A10" s="148"/>
      <c r="B10" s="149"/>
      <c r="C10" s="149"/>
      <c r="D10" s="150"/>
      <c r="E10" s="139" t="s">
        <v>9</v>
      </c>
      <c r="F10" s="139"/>
      <c r="G10" s="139"/>
      <c r="H10" s="139"/>
      <c r="I10" s="139"/>
      <c r="J10" s="139"/>
      <c r="K10" s="139"/>
      <c r="L10" s="139"/>
      <c r="M10" s="139"/>
      <c r="N10" s="139"/>
    </row>
    <row r="11" spans="1:14" x14ac:dyDescent="0.35">
      <c r="A11" s="122" t="s">
        <v>12</v>
      </c>
      <c r="B11" s="122"/>
      <c r="C11" s="123"/>
      <c r="D11" s="25" t="s">
        <v>15</v>
      </c>
      <c r="E11" s="88">
        <v>613</v>
      </c>
      <c r="F11" s="88">
        <v>204879</v>
      </c>
      <c r="G11" s="88">
        <v>7439</v>
      </c>
      <c r="H11" s="88">
        <v>48610</v>
      </c>
      <c r="I11" s="88">
        <v>5958</v>
      </c>
      <c r="J11" s="88">
        <v>568</v>
      </c>
      <c r="K11" s="88">
        <v>4321</v>
      </c>
      <c r="L11" s="88">
        <v>3641</v>
      </c>
      <c r="M11" s="88">
        <v>3877</v>
      </c>
      <c r="N11" s="27">
        <f>SUM(E11:M11)</f>
        <v>279906</v>
      </c>
    </row>
    <row r="12" spans="1:14" x14ac:dyDescent="0.35">
      <c r="A12" s="120" t="s">
        <v>13</v>
      </c>
      <c r="B12" s="120"/>
      <c r="C12" s="121"/>
      <c r="D12" s="28" t="s">
        <v>14</v>
      </c>
      <c r="E12" s="45">
        <v>164</v>
      </c>
      <c r="F12" s="45">
        <v>10356</v>
      </c>
      <c r="G12" s="45">
        <v>3284</v>
      </c>
      <c r="H12" s="45">
        <v>2607</v>
      </c>
      <c r="I12" s="45">
        <v>656</v>
      </c>
      <c r="J12" s="45">
        <v>87</v>
      </c>
      <c r="K12" s="45">
        <v>876</v>
      </c>
      <c r="L12" s="45">
        <v>157</v>
      </c>
      <c r="M12" s="45">
        <v>425</v>
      </c>
      <c r="N12" s="30">
        <f t="shared" ref="N12:N30" si="0">SUM(E12:M12)</f>
        <v>18612</v>
      </c>
    </row>
    <row r="13" spans="1:14" x14ac:dyDescent="0.35">
      <c r="A13" s="122" t="s">
        <v>16</v>
      </c>
      <c r="B13" s="122"/>
      <c r="C13" s="123"/>
      <c r="D13" s="31" t="s">
        <v>15</v>
      </c>
      <c r="E13" s="88">
        <v>1854</v>
      </c>
      <c r="F13" s="88">
        <v>299441</v>
      </c>
      <c r="G13" s="88">
        <v>11774</v>
      </c>
      <c r="H13" s="88">
        <v>110951</v>
      </c>
      <c r="I13" s="88">
        <v>26996</v>
      </c>
      <c r="J13" s="88">
        <v>4370</v>
      </c>
      <c r="K13" s="88">
        <v>11309</v>
      </c>
      <c r="L13" s="88">
        <v>16331</v>
      </c>
      <c r="M13" s="88">
        <v>10044</v>
      </c>
      <c r="N13" s="27">
        <f t="shared" si="0"/>
        <v>493070</v>
      </c>
    </row>
    <row r="14" spans="1:14" x14ac:dyDescent="0.35">
      <c r="A14" s="120" t="s">
        <v>30</v>
      </c>
      <c r="B14" s="120"/>
      <c r="C14" s="121"/>
      <c r="D14" s="28" t="s">
        <v>14</v>
      </c>
      <c r="E14" s="45">
        <v>390</v>
      </c>
      <c r="F14" s="45">
        <v>40899</v>
      </c>
      <c r="G14" s="45">
        <v>7048</v>
      </c>
      <c r="H14" s="45">
        <v>20073</v>
      </c>
      <c r="I14" s="45">
        <v>8578</v>
      </c>
      <c r="J14" s="45">
        <v>1118</v>
      </c>
      <c r="K14" s="45">
        <v>3686</v>
      </c>
      <c r="L14" s="45">
        <v>653</v>
      </c>
      <c r="M14" s="45">
        <v>748</v>
      </c>
      <c r="N14" s="30">
        <f t="shared" si="0"/>
        <v>83193</v>
      </c>
    </row>
    <row r="15" spans="1:14" x14ac:dyDescent="0.35">
      <c r="A15" s="122" t="s">
        <v>17</v>
      </c>
      <c r="B15" s="122"/>
      <c r="C15" s="123"/>
      <c r="D15" s="31" t="s">
        <v>15</v>
      </c>
      <c r="E15" s="88">
        <v>52</v>
      </c>
      <c r="F15" s="88">
        <v>6567</v>
      </c>
      <c r="G15" s="88">
        <v>315</v>
      </c>
      <c r="H15" s="88">
        <v>2486</v>
      </c>
      <c r="I15" s="88">
        <v>230</v>
      </c>
      <c r="J15" s="88">
        <v>83</v>
      </c>
      <c r="K15" s="88">
        <v>0</v>
      </c>
      <c r="L15" s="88">
        <v>10</v>
      </c>
      <c r="M15" s="88">
        <v>9</v>
      </c>
      <c r="N15" s="27">
        <f t="shared" si="0"/>
        <v>9752</v>
      </c>
    </row>
    <row r="16" spans="1:14" x14ac:dyDescent="0.35">
      <c r="A16" s="120" t="s">
        <v>24</v>
      </c>
      <c r="B16" s="120"/>
      <c r="C16" s="121"/>
      <c r="D16" s="28" t="s">
        <v>14</v>
      </c>
      <c r="E16" s="45">
        <v>567</v>
      </c>
      <c r="F16" s="45">
        <v>29117</v>
      </c>
      <c r="G16" s="45">
        <v>1741</v>
      </c>
      <c r="H16" s="45">
        <v>9976</v>
      </c>
      <c r="I16" s="45">
        <v>980</v>
      </c>
      <c r="J16" s="45">
        <v>911</v>
      </c>
      <c r="K16" s="45">
        <v>0</v>
      </c>
      <c r="L16" s="45">
        <v>3</v>
      </c>
      <c r="M16" s="45">
        <v>42</v>
      </c>
      <c r="N16" s="30">
        <f t="shared" si="0"/>
        <v>43337</v>
      </c>
    </row>
    <row r="17" spans="1:14" x14ac:dyDescent="0.35">
      <c r="A17" s="122" t="s">
        <v>18</v>
      </c>
      <c r="B17" s="122"/>
      <c r="C17" s="123"/>
      <c r="D17" s="31" t="s">
        <v>15</v>
      </c>
      <c r="E17" s="88">
        <v>3195</v>
      </c>
      <c r="F17" s="88">
        <v>458895</v>
      </c>
      <c r="G17" s="88">
        <v>21418</v>
      </c>
      <c r="H17" s="88">
        <v>144897</v>
      </c>
      <c r="I17" s="88">
        <v>28890</v>
      </c>
      <c r="J17" s="88">
        <v>4134</v>
      </c>
      <c r="K17" s="88">
        <v>20414</v>
      </c>
      <c r="L17" s="88">
        <v>9764</v>
      </c>
      <c r="M17" s="88">
        <v>8453</v>
      </c>
      <c r="N17" s="27">
        <f t="shared" si="0"/>
        <v>700060</v>
      </c>
    </row>
    <row r="18" spans="1:14" x14ac:dyDescent="0.35">
      <c r="A18" s="120" t="s">
        <v>25</v>
      </c>
      <c r="B18" s="120"/>
      <c r="C18" s="121"/>
      <c r="D18" s="28" t="s">
        <v>14</v>
      </c>
      <c r="E18" s="45">
        <v>1330</v>
      </c>
      <c r="F18" s="45">
        <v>158053</v>
      </c>
      <c r="G18" s="45">
        <v>28701</v>
      </c>
      <c r="H18" s="45">
        <v>51059</v>
      </c>
      <c r="I18" s="45">
        <v>13461</v>
      </c>
      <c r="J18" s="45">
        <v>1679</v>
      </c>
      <c r="K18" s="45">
        <v>8445</v>
      </c>
      <c r="L18" s="45">
        <v>1564</v>
      </c>
      <c r="M18" s="45">
        <v>1652</v>
      </c>
      <c r="N18" s="30">
        <f t="shared" si="0"/>
        <v>265944</v>
      </c>
    </row>
    <row r="19" spans="1:14" x14ac:dyDescent="0.35">
      <c r="A19" s="122" t="s">
        <v>19</v>
      </c>
      <c r="B19" s="122"/>
      <c r="C19" s="123"/>
      <c r="D19" s="31" t="s">
        <v>15</v>
      </c>
      <c r="E19" s="88">
        <v>1366</v>
      </c>
      <c r="F19" s="88">
        <v>17139</v>
      </c>
      <c r="G19" s="88">
        <v>1</v>
      </c>
      <c r="H19" s="88">
        <v>6476</v>
      </c>
      <c r="I19" s="88">
        <v>25167</v>
      </c>
      <c r="J19" s="88">
        <v>6159</v>
      </c>
      <c r="K19" s="88">
        <v>0</v>
      </c>
      <c r="L19" s="88">
        <v>0</v>
      </c>
      <c r="M19" s="88">
        <v>5</v>
      </c>
      <c r="N19" s="27">
        <f t="shared" si="0"/>
        <v>56313</v>
      </c>
    </row>
    <row r="20" spans="1:14" x14ac:dyDescent="0.35">
      <c r="A20" s="120" t="s">
        <v>26</v>
      </c>
      <c r="B20" s="120"/>
      <c r="C20" s="121"/>
      <c r="D20" s="28" t="s">
        <v>14</v>
      </c>
      <c r="E20" s="45">
        <v>2987</v>
      </c>
      <c r="F20" s="45">
        <v>154653</v>
      </c>
      <c r="G20" s="45">
        <v>9279</v>
      </c>
      <c r="H20" s="45">
        <v>32876</v>
      </c>
      <c r="I20" s="45">
        <v>4787</v>
      </c>
      <c r="J20" s="45">
        <v>1301</v>
      </c>
      <c r="K20" s="45">
        <v>0</v>
      </c>
      <c r="L20" s="45">
        <v>0</v>
      </c>
      <c r="M20" s="45">
        <v>252</v>
      </c>
      <c r="N20" s="30">
        <f t="shared" si="0"/>
        <v>206135</v>
      </c>
    </row>
    <row r="21" spans="1:14" x14ac:dyDescent="0.35">
      <c r="A21" s="122" t="s">
        <v>20</v>
      </c>
      <c r="B21" s="122"/>
      <c r="C21" s="123"/>
      <c r="D21" s="31" t="s">
        <v>15</v>
      </c>
      <c r="E21" s="88">
        <v>980</v>
      </c>
      <c r="F21" s="88">
        <v>157733</v>
      </c>
      <c r="G21" s="88">
        <v>740</v>
      </c>
      <c r="H21" s="88">
        <v>51135</v>
      </c>
      <c r="I21" s="88">
        <v>14933</v>
      </c>
      <c r="J21" s="88">
        <v>1717</v>
      </c>
      <c r="K21" s="88">
        <v>18801</v>
      </c>
      <c r="L21" s="88">
        <v>90</v>
      </c>
      <c r="M21" s="88">
        <v>1072</v>
      </c>
      <c r="N21" s="27">
        <f t="shared" si="0"/>
        <v>247201</v>
      </c>
    </row>
    <row r="22" spans="1:14" x14ac:dyDescent="0.35">
      <c r="A22" s="120" t="s">
        <v>27</v>
      </c>
      <c r="B22" s="120"/>
      <c r="C22" s="121"/>
      <c r="D22" s="28" t="s">
        <v>14</v>
      </c>
      <c r="E22" s="45">
        <v>334</v>
      </c>
      <c r="F22" s="45">
        <v>43860</v>
      </c>
      <c r="G22" s="45">
        <v>8019</v>
      </c>
      <c r="H22" s="45">
        <v>21257</v>
      </c>
      <c r="I22" s="45">
        <v>12949</v>
      </c>
      <c r="J22" s="45">
        <v>1520</v>
      </c>
      <c r="K22" s="45">
        <v>10623</v>
      </c>
      <c r="L22" s="45">
        <v>51</v>
      </c>
      <c r="M22" s="45">
        <v>495</v>
      </c>
      <c r="N22" s="30">
        <f t="shared" si="0"/>
        <v>99108</v>
      </c>
    </row>
    <row r="23" spans="1:14" x14ac:dyDescent="0.35">
      <c r="A23" s="140" t="s">
        <v>33</v>
      </c>
      <c r="B23" s="140"/>
      <c r="C23" s="141"/>
      <c r="D23" s="31" t="s">
        <v>15</v>
      </c>
      <c r="E23" s="88">
        <v>98</v>
      </c>
      <c r="F23" s="88">
        <v>38701</v>
      </c>
      <c r="G23" s="88">
        <v>2278</v>
      </c>
      <c r="H23" s="88">
        <v>16527</v>
      </c>
      <c r="I23" s="88">
        <v>4543</v>
      </c>
      <c r="J23" s="88">
        <v>443</v>
      </c>
      <c r="K23" s="88">
        <v>12</v>
      </c>
      <c r="L23" s="88">
        <v>4751</v>
      </c>
      <c r="M23" s="88">
        <v>853</v>
      </c>
      <c r="N23" s="27">
        <f t="shared" si="0"/>
        <v>68206</v>
      </c>
    </row>
    <row r="24" spans="1:14" x14ac:dyDescent="0.35">
      <c r="A24" s="120" t="s">
        <v>28</v>
      </c>
      <c r="B24" s="120"/>
      <c r="C24" s="121"/>
      <c r="D24" s="28" t="s">
        <v>14</v>
      </c>
      <c r="E24" s="45">
        <v>87</v>
      </c>
      <c r="F24" s="45">
        <v>14245</v>
      </c>
      <c r="G24" s="45">
        <v>1666</v>
      </c>
      <c r="H24" s="45">
        <v>6635</v>
      </c>
      <c r="I24" s="45">
        <v>2510</v>
      </c>
      <c r="J24" s="45">
        <v>227</v>
      </c>
      <c r="K24" s="45">
        <v>9</v>
      </c>
      <c r="L24" s="45">
        <v>202</v>
      </c>
      <c r="M24" s="45">
        <v>120</v>
      </c>
      <c r="N24" s="30">
        <f t="shared" si="0"/>
        <v>25701</v>
      </c>
    </row>
    <row r="25" spans="1:14" x14ac:dyDescent="0.35">
      <c r="A25" s="122" t="s">
        <v>21</v>
      </c>
      <c r="B25" s="122"/>
      <c r="C25" s="123"/>
      <c r="D25" s="31" t="s">
        <v>15</v>
      </c>
      <c r="E25" s="88">
        <v>382</v>
      </c>
      <c r="F25" s="88">
        <v>33573</v>
      </c>
      <c r="G25" s="88">
        <v>5033</v>
      </c>
      <c r="H25" s="88">
        <v>9294</v>
      </c>
      <c r="I25" s="88">
        <v>980</v>
      </c>
      <c r="J25" s="88">
        <v>183</v>
      </c>
      <c r="K25" s="88">
        <v>1614</v>
      </c>
      <c r="L25" s="88">
        <v>1621</v>
      </c>
      <c r="M25" s="88">
        <v>1526</v>
      </c>
      <c r="N25" s="27">
        <f t="shared" si="0"/>
        <v>54206</v>
      </c>
    </row>
    <row r="26" spans="1:14" x14ac:dyDescent="0.35">
      <c r="A26" s="120" t="s">
        <v>29</v>
      </c>
      <c r="B26" s="120"/>
      <c r="C26" s="121"/>
      <c r="D26" s="28" t="s">
        <v>14</v>
      </c>
      <c r="E26" s="45">
        <v>1507</v>
      </c>
      <c r="F26" s="45">
        <v>133750</v>
      </c>
      <c r="G26" s="45">
        <v>10923</v>
      </c>
      <c r="H26" s="45">
        <v>34870</v>
      </c>
      <c r="I26" s="45">
        <v>7129</v>
      </c>
      <c r="J26" s="45">
        <v>913</v>
      </c>
      <c r="K26" s="45">
        <v>6382</v>
      </c>
      <c r="L26" s="45">
        <v>134</v>
      </c>
      <c r="M26" s="45">
        <v>466</v>
      </c>
      <c r="N26" s="30">
        <f t="shared" si="0"/>
        <v>196074</v>
      </c>
    </row>
    <row r="27" spans="1:14" x14ac:dyDescent="0.35">
      <c r="A27" s="122" t="s">
        <v>22</v>
      </c>
      <c r="B27" s="122"/>
      <c r="C27" s="123"/>
      <c r="D27" s="31" t="s">
        <v>15</v>
      </c>
      <c r="E27" s="88">
        <v>1911</v>
      </c>
      <c r="F27" s="88">
        <v>291513</v>
      </c>
      <c r="G27" s="88">
        <v>5425</v>
      </c>
      <c r="H27" s="88">
        <v>100437</v>
      </c>
      <c r="I27" s="88">
        <v>17178</v>
      </c>
      <c r="J27" s="88">
        <v>2469</v>
      </c>
      <c r="K27" s="88">
        <v>0</v>
      </c>
      <c r="L27" s="88">
        <v>3577</v>
      </c>
      <c r="M27" s="88">
        <v>835</v>
      </c>
      <c r="N27" s="27">
        <f t="shared" si="0"/>
        <v>423345</v>
      </c>
    </row>
    <row r="28" spans="1:14" x14ac:dyDescent="0.35">
      <c r="A28" s="120" t="s">
        <v>31</v>
      </c>
      <c r="B28" s="120"/>
      <c r="C28" s="121"/>
      <c r="D28" s="28" t="s">
        <v>14</v>
      </c>
      <c r="E28" s="45">
        <v>271</v>
      </c>
      <c r="F28" s="45">
        <v>19456</v>
      </c>
      <c r="G28" s="45">
        <v>1652</v>
      </c>
      <c r="H28" s="45">
        <v>7638</v>
      </c>
      <c r="I28" s="45">
        <v>1437</v>
      </c>
      <c r="J28" s="45">
        <v>205</v>
      </c>
      <c r="K28" s="45">
        <v>9</v>
      </c>
      <c r="L28" s="45">
        <v>62</v>
      </c>
      <c r="M28" s="45">
        <v>58</v>
      </c>
      <c r="N28" s="30">
        <f t="shared" si="0"/>
        <v>30788</v>
      </c>
    </row>
    <row r="29" spans="1:14" x14ac:dyDescent="0.35">
      <c r="A29" s="122" t="s">
        <v>23</v>
      </c>
      <c r="B29" s="122"/>
      <c r="C29" s="123"/>
      <c r="D29" s="31" t="s">
        <v>15</v>
      </c>
      <c r="E29" s="88">
        <v>33</v>
      </c>
      <c r="F29" s="88">
        <v>28</v>
      </c>
      <c r="G29" s="88">
        <v>624</v>
      </c>
      <c r="H29" s="88">
        <v>0</v>
      </c>
      <c r="I29" s="88">
        <v>0</v>
      </c>
      <c r="J29" s="88">
        <v>264</v>
      </c>
      <c r="K29" s="88">
        <v>0</v>
      </c>
      <c r="L29" s="88">
        <v>2</v>
      </c>
      <c r="M29" s="88">
        <v>13</v>
      </c>
      <c r="N29" s="27">
        <f t="shared" si="0"/>
        <v>964</v>
      </c>
    </row>
    <row r="30" spans="1:14" x14ac:dyDescent="0.35">
      <c r="A30" s="120" t="s">
        <v>32</v>
      </c>
      <c r="B30" s="120"/>
      <c r="C30" s="121"/>
      <c r="D30" s="28" t="s">
        <v>14</v>
      </c>
      <c r="E30" s="45">
        <v>166</v>
      </c>
      <c r="F30" s="45">
        <v>11247</v>
      </c>
      <c r="G30" s="45">
        <v>4548</v>
      </c>
      <c r="H30" s="45">
        <v>5653</v>
      </c>
      <c r="I30" s="45">
        <v>4715</v>
      </c>
      <c r="J30" s="45">
        <v>1839</v>
      </c>
      <c r="K30" s="45">
        <v>458</v>
      </c>
      <c r="L30" s="45">
        <v>51</v>
      </c>
      <c r="M30" s="45">
        <v>101</v>
      </c>
      <c r="N30" s="30">
        <f t="shared" si="0"/>
        <v>28778</v>
      </c>
    </row>
    <row r="31" spans="1:14" x14ac:dyDescent="0.35">
      <c r="A31" s="126" t="s">
        <v>34</v>
      </c>
      <c r="B31" s="126"/>
      <c r="C31" s="127"/>
      <c r="D31" s="32" t="s">
        <v>15</v>
      </c>
      <c r="E31" s="84">
        <f t="shared" ref="E31:M31" si="1">E11+E13+E15+E17+E19+E21+E23+E25+E27+E29</f>
        <v>10484</v>
      </c>
      <c r="F31" s="84">
        <f t="shared" si="1"/>
        <v>1508469</v>
      </c>
      <c r="G31" s="84">
        <f t="shared" si="1"/>
        <v>55047</v>
      </c>
      <c r="H31" s="84">
        <f t="shared" si="1"/>
        <v>490813</v>
      </c>
      <c r="I31" s="84">
        <f t="shared" si="1"/>
        <v>124875</v>
      </c>
      <c r="J31" s="84">
        <f t="shared" si="1"/>
        <v>20390</v>
      </c>
      <c r="K31" s="84">
        <f t="shared" si="1"/>
        <v>56471</v>
      </c>
      <c r="L31" s="84">
        <f t="shared" si="1"/>
        <v>39787</v>
      </c>
      <c r="M31" s="84">
        <f t="shared" si="1"/>
        <v>26687</v>
      </c>
      <c r="N31" s="27">
        <f t="shared" ref="N31:N32" si="2">N11+N13+N15+N17+N19+N21+N23+N25+N27+N29</f>
        <v>2333023</v>
      </c>
    </row>
    <row r="32" spans="1:14" x14ac:dyDescent="0.35">
      <c r="A32" s="126"/>
      <c r="B32" s="126"/>
      <c r="C32" s="127"/>
      <c r="D32" s="33" t="s">
        <v>14</v>
      </c>
      <c r="E32" s="85">
        <f t="shared" ref="E32:M32" si="3">E12+E14+E16+E18+E20+E22+E24+E26+E28+E30</f>
        <v>7803</v>
      </c>
      <c r="F32" s="85">
        <f t="shared" si="3"/>
        <v>615636</v>
      </c>
      <c r="G32" s="85">
        <f t="shared" si="3"/>
        <v>76861</v>
      </c>
      <c r="H32" s="85">
        <f t="shared" si="3"/>
        <v>192644</v>
      </c>
      <c r="I32" s="85">
        <f t="shared" si="3"/>
        <v>57202</v>
      </c>
      <c r="J32" s="85">
        <f t="shared" si="3"/>
        <v>9800</v>
      </c>
      <c r="K32" s="85">
        <f t="shared" si="3"/>
        <v>30488</v>
      </c>
      <c r="L32" s="85">
        <f t="shared" si="3"/>
        <v>2877</v>
      </c>
      <c r="M32" s="85">
        <f t="shared" si="3"/>
        <v>4359</v>
      </c>
      <c r="N32" s="30">
        <f t="shared" si="2"/>
        <v>997670</v>
      </c>
    </row>
    <row r="33" spans="1:14" x14ac:dyDescent="0.35">
      <c r="A33" s="130" t="s">
        <v>40</v>
      </c>
      <c r="B33" s="128" t="s">
        <v>38</v>
      </c>
      <c r="C33" s="133" t="s">
        <v>35</v>
      </c>
      <c r="D33" s="134"/>
      <c r="E33" s="89">
        <v>15860</v>
      </c>
      <c r="F33" s="89">
        <v>1725330</v>
      </c>
      <c r="G33" s="89">
        <v>202702</v>
      </c>
      <c r="H33" s="89">
        <v>251487</v>
      </c>
      <c r="I33" s="89">
        <v>47343</v>
      </c>
      <c r="J33" s="89">
        <v>8761</v>
      </c>
      <c r="K33" s="89">
        <v>41874</v>
      </c>
      <c r="L33" s="89">
        <v>18990</v>
      </c>
      <c r="M33" s="89">
        <v>22590</v>
      </c>
      <c r="N33" s="34">
        <f>SUM(E33:M33)</f>
        <v>2334937</v>
      </c>
    </row>
    <row r="34" spans="1:14" x14ac:dyDescent="0.35">
      <c r="A34" s="131"/>
      <c r="B34" s="129"/>
      <c r="C34" s="135" t="s">
        <v>36</v>
      </c>
      <c r="D34" s="136"/>
      <c r="E34" s="53">
        <v>4495</v>
      </c>
      <c r="F34" s="53">
        <v>383579</v>
      </c>
      <c r="G34" s="53">
        <v>44335</v>
      </c>
      <c r="H34" s="53">
        <v>101771</v>
      </c>
      <c r="I34" s="53">
        <v>25877</v>
      </c>
      <c r="J34" s="53">
        <v>4375</v>
      </c>
      <c r="K34" s="53">
        <v>14820</v>
      </c>
      <c r="L34" s="53">
        <v>1824</v>
      </c>
      <c r="M34" s="53">
        <v>2583</v>
      </c>
      <c r="N34" s="35">
        <f>SUM(E34:M34)</f>
        <v>583659</v>
      </c>
    </row>
    <row r="35" spans="1:14" x14ac:dyDescent="0.35">
      <c r="A35" s="131"/>
      <c r="B35" s="129"/>
      <c r="C35" s="124" t="s">
        <v>37</v>
      </c>
      <c r="D35" s="125"/>
      <c r="E35" s="87">
        <f t="shared" ref="E35:N35" si="4">E34/(E33+E34)</f>
        <v>0.22083026283468435</v>
      </c>
      <c r="F35" s="87">
        <f t="shared" si="4"/>
        <v>0.18188504103306496</v>
      </c>
      <c r="G35" s="87">
        <f t="shared" si="4"/>
        <v>0.17946704339835734</v>
      </c>
      <c r="H35" s="87">
        <f t="shared" si="4"/>
        <v>0.28809255558260533</v>
      </c>
      <c r="I35" s="87">
        <f t="shared" si="4"/>
        <v>0.35341436765910955</v>
      </c>
      <c r="J35" s="87">
        <f t="shared" si="4"/>
        <v>0.33305420219244825</v>
      </c>
      <c r="K35" s="87">
        <f t="shared" si="4"/>
        <v>0.26140332310297387</v>
      </c>
      <c r="L35" s="87">
        <f t="shared" si="4"/>
        <v>8.7633323724416262E-2</v>
      </c>
      <c r="M35" s="87">
        <f t="shared" si="4"/>
        <v>0.1026099392205935</v>
      </c>
      <c r="N35" s="36">
        <f t="shared" si="4"/>
        <v>0.19997937364403981</v>
      </c>
    </row>
    <row r="36" spans="1:14" x14ac:dyDescent="0.35">
      <c r="A36" s="131"/>
      <c r="B36" s="128" t="s">
        <v>39</v>
      </c>
      <c r="C36" s="133" t="s">
        <v>35</v>
      </c>
      <c r="D36" s="134"/>
      <c r="E36" s="54">
        <v>4339</v>
      </c>
      <c r="F36" s="54">
        <v>367449</v>
      </c>
      <c r="G36" s="54">
        <v>41232</v>
      </c>
      <c r="H36" s="54">
        <v>97760</v>
      </c>
      <c r="I36" s="54">
        <v>24881</v>
      </c>
      <c r="J36" s="54">
        <v>4270</v>
      </c>
      <c r="K36" s="54">
        <v>13885</v>
      </c>
      <c r="L36" s="54">
        <v>1694</v>
      </c>
      <c r="M36" s="54">
        <v>2379</v>
      </c>
      <c r="N36" s="37">
        <f>SUM(E36:M36)</f>
        <v>557889</v>
      </c>
    </row>
    <row r="37" spans="1:14" x14ac:dyDescent="0.35">
      <c r="A37" s="131"/>
      <c r="B37" s="129"/>
      <c r="C37" s="135" t="s">
        <v>36</v>
      </c>
      <c r="D37" s="136"/>
      <c r="E37" s="53">
        <v>193</v>
      </c>
      <c r="F37" s="53">
        <v>22175</v>
      </c>
      <c r="G37" s="53">
        <v>1488</v>
      </c>
      <c r="H37" s="53">
        <v>6447</v>
      </c>
      <c r="I37" s="53">
        <v>2309</v>
      </c>
      <c r="J37" s="53">
        <v>433</v>
      </c>
      <c r="K37" s="53">
        <v>2014</v>
      </c>
      <c r="L37" s="53">
        <v>12</v>
      </c>
      <c r="M37" s="53">
        <v>69</v>
      </c>
      <c r="N37" s="35">
        <f>SUM(E37:M37)</f>
        <v>35140</v>
      </c>
    </row>
    <row r="38" spans="1:14" ht="15" customHeight="1" x14ac:dyDescent="0.35">
      <c r="A38" s="132"/>
      <c r="B38" s="129"/>
      <c r="C38" s="124" t="s">
        <v>37</v>
      </c>
      <c r="D38" s="125"/>
      <c r="E38" s="36">
        <f>E37/(E37+E36)</f>
        <v>4.2586054721977053E-2</v>
      </c>
      <c r="F38" s="36">
        <f t="shared" ref="F38:N38" si="5">F37/(F37+F36)</f>
        <v>5.6913845143009671E-2</v>
      </c>
      <c r="G38" s="36">
        <f t="shared" si="5"/>
        <v>3.4831460674157301E-2</v>
      </c>
      <c r="H38" s="36">
        <f t="shared" si="5"/>
        <v>6.1867245002734939E-2</v>
      </c>
      <c r="I38" s="36">
        <f t="shared" si="5"/>
        <v>8.4920926811327693E-2</v>
      </c>
      <c r="J38" s="36">
        <f t="shared" si="5"/>
        <v>9.2068892196470339E-2</v>
      </c>
      <c r="K38" s="36">
        <f t="shared" si="5"/>
        <v>0.12667463362475628</v>
      </c>
      <c r="L38" s="36">
        <f t="shared" si="5"/>
        <v>7.0339976553341153E-3</v>
      </c>
      <c r="M38" s="36">
        <f t="shared" si="5"/>
        <v>2.8186274509803922E-2</v>
      </c>
      <c r="N38" s="36">
        <f t="shared" si="5"/>
        <v>5.9255112313225826E-2</v>
      </c>
    </row>
  </sheetData>
  <customSheetViews>
    <customSheetView guid="{63A9D80A-8E4A-4F33-B584-5ACED899AD49}" showGridLines="0" showRuler="0">
      <selection activeCell="E31" sqref="E31"/>
      <pageMargins left="0.7" right="1.0416666666666666E-2" top="1.1770833333333333" bottom="0.75" header="4.1666666666666664E-2" footer="0.3"/>
      <printOptions gridLines="1"/>
      <pageSetup paperSize="9" orientation="portrait" r:id="rId1"/>
      <headerFooter differentFirst="1">
        <oddHeader>&amp;R&amp;G</oddHeader>
      </headerFooter>
    </customSheetView>
  </customSheetViews>
  <mergeCells count="34">
    <mergeCell ref="A18:C18"/>
    <mergeCell ref="I1:N6"/>
    <mergeCell ref="A8:D10"/>
    <mergeCell ref="E8:N8"/>
    <mergeCell ref="E10:N10"/>
    <mergeCell ref="A11:C11"/>
    <mergeCell ref="A12:C12"/>
    <mergeCell ref="A13:C13"/>
    <mergeCell ref="A14:C14"/>
    <mergeCell ref="A15:C15"/>
    <mergeCell ref="A16:C16"/>
    <mergeCell ref="A17:C17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1:C32"/>
    <mergeCell ref="A33:A38"/>
    <mergeCell ref="B33:B35"/>
    <mergeCell ref="C33:D33"/>
    <mergeCell ref="C34:D34"/>
    <mergeCell ref="C35:D35"/>
    <mergeCell ref="B36:B38"/>
    <mergeCell ref="C36:D36"/>
    <mergeCell ref="C37:D37"/>
    <mergeCell ref="C38:D38"/>
  </mergeCells>
  <printOptions gridLines="1"/>
  <pageMargins left="0.70866141732283472" right="0" top="1.1811023622047245" bottom="0.74803149606299213" header="3.937007874015748E-2" footer="0.31496062992125984"/>
  <pageSetup paperSize="9" scale="80" orientation="landscape" r:id="rId2"/>
  <headerFooter differentFirst="1">
    <oddHeader>&amp;R&amp;G</oddHeader>
  </headerFooter>
  <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istadoDocumentosCT" ma:contentTypeID="0x0101002B548C03437E43FC972CE33E155068B400AADED467207D0347AB58874912896950" ma:contentTypeVersion="11" ma:contentTypeDescription="Tipo de contenido para las bibliotecas de documentos de tipo listado de documentos" ma:contentTypeScope="" ma:versionID="8a36eb2f91dbd724a970f1b8c3696d84">
  <xsd:schema xmlns:xsd="http://www.w3.org/2001/XMLSchema" xmlns:xs="http://www.w3.org/2001/XMLSchema" xmlns:p="http://schemas.microsoft.com/office/2006/metadata/properties" xmlns:ns2="34640FCC-5761-4077-9E8C-63671526ADF1" xmlns:ns3="2eabcfc3-b2a9-416c-a141-d03d5e44531b" targetNamespace="http://schemas.microsoft.com/office/2006/metadata/properties" ma:root="true" ma:fieldsID="01795cd495b96d3bd90c2fb56b35eb66" ns2:_="" ns3:_="">
    <xsd:import namespace="34640FCC-5761-4077-9E8C-63671526ADF1"/>
    <xsd:import namespace="2eabcfc3-b2a9-416c-a141-d03d5e44531b"/>
    <xsd:element name="properties">
      <xsd:complexType>
        <xsd:sequence>
          <xsd:element name="documentManagement">
            <xsd:complexType>
              <xsd:all>
                <xsd:element ref="ns2:MCLDDescripcion" minOccurs="0"/>
                <xsd:element ref="ns2:MCLDOrden" minOccurs="0"/>
                <xsd:element ref="ns3:ID_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640FCC-5761-4077-9E8C-63671526ADF1" elementFormDefault="qualified">
    <xsd:import namespace="http://schemas.microsoft.com/office/2006/documentManagement/types"/>
    <xsd:import namespace="http://schemas.microsoft.com/office/infopath/2007/PartnerControls"/>
    <xsd:element name="MCLDDescripcion" ma:index="8" nillable="true" ma:displayName="Descripción" ma:internalName="MCLDDescripcion">
      <xsd:simpleType>
        <xsd:restriction base="dms:Note">
          <xsd:maxLength value="255"/>
        </xsd:restriction>
      </xsd:simpleType>
    </xsd:element>
    <xsd:element name="MCLDOrden" ma:index="9" nillable="true" ma:displayName="Orden" ma:decimals="0" ma:internalName="MCLDOrden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abcfc3-b2a9-416c-a141-d03d5e44531b" elementFormDefault="qualified">
    <xsd:import namespace="http://schemas.microsoft.com/office/2006/documentManagement/types"/>
    <xsd:import namespace="http://schemas.microsoft.com/office/infopath/2007/PartnerControls"/>
    <xsd:element name="ID_ES" ma:index="10" nillable="true" ma:displayName="ID_ES" ma:decimals="0" ma:hidden="true" ma:internalName="ID_ES" ma:readOnly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MCLDOrden xmlns="34640FCC-5761-4077-9E8C-63671526ADF1">8</MCLDOrden>
    <MCLDDescripcion xmlns="34640FCC-5761-4077-9E8C-63671526ADF1" xsi:nil="true"/>
    <ID_ES xmlns="2eabcfc3-b2a9-416c-a141-d03d5e44531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8 E A A B Q S w M E F A A C A A g A I 3 I 3 T 3 x f H u i o A A A A + A A A A B I A H A B D b 2 5 m a W c v U G F j a 2 F n Z S 5 4 b W w g o h g A K K A U A A A A A A A A A A A A A A A A A A A A A A A A A A A A h Y / N C o J A G E V f R W b v / F V S 8 T k u o l 1 C I E T b Q S c d 0 j G c s f H d W v R I v U J C W e 1 a 3 s u 5 c O 7 j d o d k a O r g q j q r W x M j h i k K l M n b Q p s y R r 0 7 h U u U C N j L / C x L F Y y w s e v B 6 h h V z l 3 W h H j v s Z / h t i s J p 5 S R Y 7 r L 8 k o 1 M t T G O m l y h T 6 r 4 v 8 K C T i 8 Z A T H E c M L t u J 4 H j E g U w 2 p N l + E j 8 a Y A v k p Y d P X r u + U U D b c Z k C m C O T 9 Q j w B U E s D B B Q A A g A I A C N y N 0 8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c j d P A 0 K E P B U B A A B 3 A g A A E w A c A E Z v c m 1 1 b G F z L 1 N l Y 3 R p b 2 4 x L m 0 g o h g A K K A U A A A A A A A A A A A A A A A A A A A A A A A A A A A A d Z F f a 4 M w F M X f B b 9 D y F 4 U R B r 3 r 1 v p g 9 i O C q P C z D p Y 7 U P U b H O N S T E R H O J 3 X 6 Y b Y 7 D k 5 Y b f v b n n H C J p o S r B Q T p V t L A t 2 5 J v p K E l 2 I h 3 g s A S M K p s C + i T N N U r 5 Z q s u 4 I y / 0 k 0 x 1 y I o 3 N X M e p H g i v K l X T g 8 2 2 2 W 2 / i 6 P E + S b M Y 7 7 K S K C H B 7 y 2 Y o X m 2 C n G S g i j c h g 9 x m I 7 M 7 5 i E r g d 4 y 5 g H V N N S 1 5 u U v 6 w E W n h y 0 O + 3 p K Z L O B q E h 2 G / I o o c v k f P I K 5 O A h S k z i t S C q h f Y Z J r g 7 g h X L 6 I p o 4 E a 2 u O P 0 5 U O u N i r + / h B B H U u r o B F O 3 U 4 I E f H h j 4 u Y F f G P i l g V 8 Z + L W B z w 3 8 x s D R z N Q w J U a m y M i U G f 0 N P b i 2 V f H / / 2 T x C V B L A Q I t A B Q A A g A I A C N y N 0 9 8 X x 7 o q A A A A P g A A A A S A A A A A A A A A A A A A A A A A A A A A A B D b 2 5 m a W c v U G F j a 2 F n Z S 5 4 b W x Q S w E C L Q A U A A I A C A A j c j d P D 8 r p q 6 Q A A A D p A A A A E w A A A A A A A A A A A A A A A A D 0 A A A A W 0 N v b n R l b n R f V H l w Z X N d L n h t b F B L A Q I t A B Q A A g A I A C N y N 0 8 D Q o Q 8 F Q E A A H c C A A A T A A A A A A A A A A A A A A A A A O U B A A B G b 3 J t d W x h c y 9 T Z W N 0 a W 9 u M S 5 t U E s F B g A A A A A D A A M A w g A A A E c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o P A A A A A A A A O A 8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h v a m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I b 2 p h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z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k t M j N U M T I 6 M T Y 6 N T Q u N z c w N j c 0 N F o i I C 8 + P E V u d H J 5 I F R 5 c G U 9 I k Z p b G x D b 2 x 1 b W 5 U e X B l c y I g V m F s d W U 9 I n N C Z 1 l H Q m d Z R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2 p h M S 9 U a X B v I G N h b W J p Y W R v L n t D b 2 x 1 b W 4 x L D B 9 J n F 1 b 3 Q 7 L C Z x d W 9 0 O 1 N l Y 3 R p b 2 4 x L 0 h v a m E x L 1 R p c G 8 g Y 2 F t Y m l h Z G 8 u e 0 N v b H V t b j I s M X 0 m c X V v d D s s J n F 1 b 3 Q 7 U 2 V j d G l v b j E v S G 9 q Y T E v V G l w b y B j Y W 1 i a W F k b y 5 7 Q 2 9 s d W 1 u M y w y f S Z x d W 9 0 O y w m c X V v d D t T Z W N 0 a W 9 u M S 9 I b 2 p h M S 9 U a X B v I G N h b W J p Y W R v L n t D b 2 x 1 b W 4 0 L D N 9 J n F 1 b 3 Q 7 L C Z x d W 9 0 O 1 N l Y 3 R p b 2 4 x L 0 h v a m E x L 1 R p c G 8 g Y 2 F t Y m l h Z G 8 u e 0 N v b H V t b j U s N H 0 m c X V v d D s s J n F 1 b 3 Q 7 U 2 V j d G l v b j E v S G 9 q Y T E v V G l w b y B j Y W 1 i a W F k b y 5 7 Q 2 9 s d W 1 u N i w 1 f S Z x d W 9 0 O y w m c X V v d D t T Z W N 0 a W 9 u M S 9 I b 2 p h M S 9 U a X B v I G N h b W J p Y W R v L n t D b 2 x 1 b W 4 3 L D Z 9 J n F 1 b 3 Q 7 L C Z x d W 9 0 O 1 N l Y 3 R p b 2 4 x L 0 h v a m E x L 1 R p c G 8 g Y 2 F t Y m l h Z G 8 u e 0 N v b H V t b j g s N 3 0 m c X V v d D s s J n F 1 b 3 Q 7 U 2 V j d G l v b j E v S G 9 q Y T E v V G l w b y B j Y W 1 i a W F k b y 5 7 Q 2 9 s d W 1 u O S w 4 f S Z x d W 9 0 O y w m c X V v d D t T Z W N 0 a W 9 u M S 9 I b 2 p h M S 9 U a X B v I G N h b W J p Y W R v L n t D b 2 x 1 b W 4 x M C w 5 f S Z x d W 9 0 O y w m c X V v d D t T Z W N 0 a W 9 u M S 9 I b 2 p h M S 9 U a X B v I G N h b W J p Y W R v L n t D b 2 x 1 b W 4 x M S w x M H 0 m c X V v d D s s J n F 1 b 3 Q 7 U 2 V j d G l v b j E v S G 9 q Y T E v V G l w b y B j Y W 1 i a W F k b y 5 7 Q 2 9 s d W 1 u M T I s M T F 9 J n F 1 b 3 Q 7 L C Z x d W 9 0 O 1 N l Y 3 R p b 2 4 x L 0 h v a m E x L 1 R p c G 8 g Y 2 F t Y m l h Z G 8 u e 0 N v b H V t b j E z L D E y f S Z x d W 9 0 O y w m c X V v d D t T Z W N 0 a W 9 u M S 9 I b 2 p h M S 9 U a X B v I G N h b W J p Y W R v L n t D b 2 x 1 b W 4 x N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0 h v a m E x L 1 R p c G 8 g Y 2 F t Y m l h Z G 8 u e 0 N v b H V t b j E s M H 0 m c X V v d D s s J n F 1 b 3 Q 7 U 2 V j d G l v b j E v S G 9 q Y T E v V G l w b y B j Y W 1 i a W F k b y 5 7 Q 2 9 s d W 1 u M i w x f S Z x d W 9 0 O y w m c X V v d D t T Z W N 0 a W 9 u M S 9 I b 2 p h M S 9 U a X B v I G N h b W J p Y W R v L n t D b 2 x 1 b W 4 z L D J 9 J n F 1 b 3 Q 7 L C Z x d W 9 0 O 1 N l Y 3 R p b 2 4 x L 0 h v a m E x L 1 R p c G 8 g Y 2 F t Y m l h Z G 8 u e 0 N v b H V t b j Q s M 3 0 m c X V v d D s s J n F 1 b 3 Q 7 U 2 V j d G l v b j E v S G 9 q Y T E v V G l w b y B j Y W 1 i a W F k b y 5 7 Q 2 9 s d W 1 u N S w 0 f S Z x d W 9 0 O y w m c X V v d D t T Z W N 0 a W 9 u M S 9 I b 2 p h M S 9 U a X B v I G N h b W J p Y W R v L n t D b 2 x 1 b W 4 2 L D V 9 J n F 1 b 3 Q 7 L C Z x d W 9 0 O 1 N l Y 3 R p b 2 4 x L 0 h v a m E x L 1 R p c G 8 g Y 2 F t Y m l h Z G 8 u e 0 N v b H V t b j c s N n 0 m c X V v d D s s J n F 1 b 3 Q 7 U 2 V j d G l v b j E v S G 9 q Y T E v V G l w b y B j Y W 1 i a W F k b y 5 7 Q 2 9 s d W 1 u O C w 3 f S Z x d W 9 0 O y w m c X V v d D t T Z W N 0 a W 9 u M S 9 I b 2 p h M S 9 U a X B v I G N h b W J p Y W R v L n t D b 2 x 1 b W 4 5 L D h 9 J n F 1 b 3 Q 7 L C Z x d W 9 0 O 1 N l Y 3 R p b 2 4 x L 0 h v a m E x L 1 R p c G 8 g Y 2 F t Y m l h Z G 8 u e 0 N v b H V t b j E w L D l 9 J n F 1 b 3 Q 7 L C Z x d W 9 0 O 1 N l Y 3 R p b 2 4 x L 0 h v a m E x L 1 R p c G 8 g Y 2 F t Y m l h Z G 8 u e 0 N v b H V t b j E x L D E w f S Z x d W 9 0 O y w m c X V v d D t T Z W N 0 a W 9 u M S 9 I b 2 p h M S 9 U a X B v I G N h b W J p Y W R v L n t D b 2 x 1 b W 4 x M i w x M X 0 m c X V v d D s s J n F 1 b 3 Q 7 U 2 V j d G l v b j E v S G 9 q Y T E v V G l w b y B j Y W 1 i a W F k b y 5 7 Q 2 9 s d W 1 u M T M s M T J 9 J n F 1 b 3 Q 7 L C Z x d W 9 0 O 1 N l Y 3 R p b 2 4 x L 0 h v a m E x L 1 R p c G 8 g Y 2 F t Y m l h Z G 8 u e 0 N v b H V t b j E 0 L D E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G 9 q Y T E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q Y T E v S G 9 q Y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2 p h M S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5 r g Z I p V c u E 2 D D a o l A u g V 4 g A A A A A C A A A A A A A D Z g A A w A A A A B A A A A A V M I G A d a S 0 T Z B R R n D C E U / j A A A A A A S A A A C g A A A A E A A A A J s r q A g U + k G f 7 3 i B s U D m P W R Q A A A A a R E c M 9 Q J r N u 4 E h P 4 4 e n t H 5 i q W F I C b v z 1 1 A + I A 0 q X 7 Y K k 3 Y C p g R G C y z K c N R b I 2 3 B k c E f / 5 z s n s J Y l 5 t C e t n Q n Z N P b d s l O S M 7 X H + 5 5 L 3 3 / n Q w U A A A A b k N V z G k 1 I A d a e m 4 m / + Y M x B 0 P 3 F 0 = < / D a t a M a s h u p > 
</file>

<file path=customXml/item5.xml><?xml version="1.0" encoding="utf-8"?>
<?mso-contentType ?>
<spe:Receivers xmlns:spe="http://schemas.microsoft.com/sharepoint/events"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</spe:Receivers>
</file>

<file path=customXml/itemProps1.xml><?xml version="1.0" encoding="utf-8"?>
<ds:datastoreItem xmlns:ds="http://schemas.openxmlformats.org/officeDocument/2006/customXml" ds:itemID="{013F53DF-D2B6-4E8C-8DFB-843BBAD15BCA}"/>
</file>

<file path=customXml/itemProps2.xml><?xml version="1.0" encoding="utf-8"?>
<ds:datastoreItem xmlns:ds="http://schemas.openxmlformats.org/officeDocument/2006/customXml" ds:itemID="{75DBD420-CA94-48C8-AABE-B7F492F4A8D3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34640FCC-5761-4077-9E8C-63671526ADF1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668C73-9E24-40B6-A72B-CD2A6D4443C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03C7D1F-4B35-4D3D-BDEF-1D6BA4F2FE8F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3A3665E6-8D28-48FA-8496-5AE15924FC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21</vt:i4>
      </vt:variant>
    </vt:vector>
  </HeadingPairs>
  <TitlesOfParts>
    <vt:vector size="42" baseType="lpstr">
      <vt:lpstr>AND</vt:lpstr>
      <vt:lpstr>ARA</vt:lpstr>
      <vt:lpstr>AST</vt:lpstr>
      <vt:lpstr>BAL</vt:lpstr>
      <vt:lpstr>CANA</vt:lpstr>
      <vt:lpstr>CANT</vt:lpstr>
      <vt:lpstr>CLM</vt:lpstr>
      <vt:lpstr>CYL</vt:lpstr>
      <vt:lpstr>CAT</vt:lpstr>
      <vt:lpstr>CEU </vt:lpstr>
      <vt:lpstr>EXT</vt:lpstr>
      <vt:lpstr>GAL</vt:lpstr>
      <vt:lpstr>MAD</vt:lpstr>
      <vt:lpstr>MEL</vt:lpstr>
      <vt:lpstr>MUR</vt:lpstr>
      <vt:lpstr>NAV</vt:lpstr>
      <vt:lpstr>PV</vt:lpstr>
      <vt:lpstr>RIO</vt:lpstr>
      <vt:lpstr>VAL</vt:lpstr>
      <vt:lpstr>ESP</vt:lpstr>
      <vt:lpstr>GLOBAL</vt:lpstr>
      <vt:lpstr>AND!Área_de_impresión</vt:lpstr>
      <vt:lpstr>ARA!Área_de_impresión</vt:lpstr>
      <vt:lpstr>AST!Área_de_impresión</vt:lpstr>
      <vt:lpstr>BAL!Área_de_impresión</vt:lpstr>
      <vt:lpstr>CANA!Área_de_impresión</vt:lpstr>
      <vt:lpstr>CANT!Área_de_impresión</vt:lpstr>
      <vt:lpstr>CAT!Área_de_impresión</vt:lpstr>
      <vt:lpstr>'CEU '!Área_de_impresión</vt:lpstr>
      <vt:lpstr>CLM!Área_de_impresión</vt:lpstr>
      <vt:lpstr>CYL!Área_de_impresión</vt:lpstr>
      <vt:lpstr>ESP!Área_de_impresión</vt:lpstr>
      <vt:lpstr>EXT!Área_de_impresión</vt:lpstr>
      <vt:lpstr>GAL!Área_de_impresión</vt:lpstr>
      <vt:lpstr>GLOBAL!Área_de_impresión</vt:lpstr>
      <vt:lpstr>MAD!Área_de_impresión</vt:lpstr>
      <vt:lpstr>MEL!Área_de_impresión</vt:lpstr>
      <vt:lpstr>MUR!Área_de_impresión</vt:lpstr>
      <vt:lpstr>NAV!Área_de_impresión</vt:lpstr>
      <vt:lpstr>PV!Área_de_impresión</vt:lpstr>
      <vt:lpstr>RIO!Área_de_impresión</vt:lpstr>
      <vt:lpstr>VAL!Área_de_impresión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de las inspecciones periódicas ITV 2024</dc:title>
  <dc:creator/>
  <cp:lastModifiedBy/>
  <dcterms:created xsi:type="dcterms:W3CDTF">2014-08-20T12:28:56Z</dcterms:created>
  <dcterms:modified xsi:type="dcterms:W3CDTF">2025-08-21T08:40:31Z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0x0101002B548C03437E43FC972CE33E155068B400AADED467207D0347AB58874912896950</vt:lpwstr>
  </property>
  <property fmtid="{D5CDD505-2E9C-101B-9397-08002B2CF9AE}" pid="3" name="Order">
    <vt:r8>200</vt:r8>
  </property>
  <property fmtid="{D5CDD505-2E9C-101B-9397-08002B2CF9AE}" pid="4" name="_SourceUrl">
    <vt:lpwstr/>
  </property>
  <property fmtid="{D5CDD505-2E9C-101B-9397-08002B2CF9AE}" pid="5" name="_SharedFileIndex">
    <vt:lpwstr/>
  </property>
</Properties>
</file>